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<sst xmlns="http://schemas.openxmlformats.org/spreadsheetml/2006/main" count="112" uniqueCount="13">
  <si>
    <t>Percent</t>
  </si>
  <si>
    <t>I (amps)</t>
  </si>
  <si>
    <t>Time (sec)</t>
  </si>
  <si>
    <t>Θ (degree)</t>
  </si>
  <si>
    <t>Θ (rad)</t>
  </si>
  <si>
    <t>V (volt)</t>
  </si>
  <si>
    <t>Ƭ (Nm)</t>
  </si>
  <si>
    <t>w (joules)</t>
  </si>
  <si>
    <t>P (watts)</t>
  </si>
  <si>
    <t>n (%)</t>
  </si>
  <si>
    <t>Average</t>
  </si>
  <si>
    <t>Motor Speed</t>
  </si>
  <si>
    <t>Effeciency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</si>
</sst>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6">
    <font>
      <sz val="10"/>
      <name val="DejaVu Sans"/>
      <family val="2"/>
    </font>
    <font>
      <sz val="10"/>
      <name val="Arial"/>
      <family val="0"/>
    </font>
    <font>
      <b/>
      <sz val="10"/>
      <name val="DejaVu Sans"/>
      <family val="2"/>
    </font>
    <font>
      <sz val="8"/>
      <name val="DejaVu Sans"/>
      <family val="2"/>
    </font>
    <font>
      <u val="single"/>
      <sz val="10"/>
      <color indexed="12"/>
      <name val="DejaVu Sans"/>
      <family val="2"/>
    </font>
    <font>
      <u val="single"/>
      <sz val="10"/>
      <color indexed="36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1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H3" sqref="H3"/>
    </sheetView>
  </sheetViews>
  <sheetFormatPr defaultColWidth="9.00390625" defaultRowHeight="12.75"/>
  <cols>
    <col min="1" max="16384" width="10.25390625" style="0" customWidth="1"/>
  </cols>
  <sheetData>
    <row r="1" spans="2:7" ht="12.75">
      <c r="B1">
        <v>3.141592654</v>
      </c>
      <c r="C1">
        <v>180</v>
      </c>
      <c r="D1">
        <v>9.81</v>
      </c>
      <c r="E1">
        <v>0.493</v>
      </c>
      <c r="F1">
        <f>0.61/G1</f>
        <v>0.011428554852607763</v>
      </c>
      <c r="G1" s="3">
        <f>AVERAGE(F3:F7,F11:F15,F19:F23,F27:F31,F35:F39,F75:F79)</f>
        <v>53.37507741504259</v>
      </c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1" t="s">
        <v>7</v>
      </c>
      <c r="J2" s="1" t="s">
        <v>8</v>
      </c>
      <c r="K2" s="1" t="s">
        <v>9</v>
      </c>
    </row>
    <row r="3" spans="2:11" ht="12.75">
      <c r="B3">
        <v>10</v>
      </c>
      <c r="C3" s="3">
        <v>0.267</v>
      </c>
      <c r="D3" s="3">
        <v>35.282</v>
      </c>
      <c r="E3" s="3">
        <v>3162</v>
      </c>
      <c r="F3" s="3">
        <f>$B$1/$C$1*E3</f>
        <v>55.18731095526667</v>
      </c>
      <c r="G3" s="3">
        <v>9.05</v>
      </c>
      <c r="H3" s="13">
        <f>$F$1*$D$1*$E$1</f>
        <v>0.055272262690312504</v>
      </c>
      <c r="I3" s="3">
        <f>H3*F3</f>
        <v>3.0503275482914605</v>
      </c>
      <c r="J3" s="3">
        <f>G3*C3</f>
        <v>2.4163500000000004</v>
      </c>
      <c r="K3" s="3">
        <f>I3/(J3*D3)</f>
        <v>0.0357794319123174</v>
      </c>
    </row>
    <row r="4" spans="2:11" ht="12.75">
      <c r="B4">
        <v>10</v>
      </c>
      <c r="C4" s="3">
        <v>0.227</v>
      </c>
      <c r="D4" s="3">
        <v>32.581</v>
      </c>
      <c r="E4" s="3">
        <v>3164</v>
      </c>
      <c r="F4" s="3">
        <f>$B$1/$C$1*E4</f>
        <v>55.222217540311114</v>
      </c>
      <c r="G4" s="3">
        <v>9.05</v>
      </c>
      <c r="H4" s="3">
        <f>$F$1*$D$1*$E$1</f>
        <v>0.055272262690312504</v>
      </c>
      <c r="I4" s="3">
        <f>H4*F4</f>
        <v>3.0522569142296585</v>
      </c>
      <c r="J4" s="3">
        <f>G4*C4</f>
        <v>2.0543500000000003</v>
      </c>
      <c r="K4" s="3">
        <f>I4/(J4*D4)</f>
        <v>0.04560182671442152</v>
      </c>
    </row>
    <row r="5" spans="2:11" ht="12.75">
      <c r="B5">
        <v>10</v>
      </c>
      <c r="C5" s="3">
        <v>0.264</v>
      </c>
      <c r="D5" s="3">
        <v>31.27</v>
      </c>
      <c r="E5" s="3">
        <v>3024</v>
      </c>
      <c r="F5" s="3">
        <f>$B$1/$C$1*E5</f>
        <v>52.7787565872</v>
      </c>
      <c r="G5" s="3">
        <v>9.05</v>
      </c>
      <c r="H5" s="3">
        <f>$F$1*$D$1*$E$1</f>
        <v>0.055272262690312504</v>
      </c>
      <c r="I5" s="3">
        <f>H5*F5</f>
        <v>2.91720129855578</v>
      </c>
      <c r="J5" s="3">
        <f>G5*C5</f>
        <v>2.3892</v>
      </c>
      <c r="K5" s="3">
        <f>I5/(J5*D5)</f>
        <v>0.03904685061237058</v>
      </c>
    </row>
    <row r="6" spans="2:11" ht="12.75">
      <c r="B6">
        <v>10</v>
      </c>
      <c r="C6" s="3">
        <v>0.233</v>
      </c>
      <c r="D6" s="3">
        <v>34.94</v>
      </c>
      <c r="E6" s="3">
        <v>3434</v>
      </c>
      <c r="F6" s="3">
        <f>$B$1/$C$1*E6</f>
        <v>59.93460652131111</v>
      </c>
      <c r="G6" s="3">
        <v>9.05</v>
      </c>
      <c r="H6" s="3">
        <f>$F$1*$D$1*$E$1</f>
        <v>0.055272262690312504</v>
      </c>
      <c r="I6" s="3">
        <f>H6*F6</f>
        <v>3.3127213158864244</v>
      </c>
      <c r="J6" s="3">
        <f>G6*C6</f>
        <v>2.1086500000000004</v>
      </c>
      <c r="K6" s="3">
        <f>I6/(J6*D6)</f>
        <v>0.04496322994435511</v>
      </c>
    </row>
    <row r="7" spans="2:11" ht="12.75">
      <c r="B7">
        <v>10</v>
      </c>
      <c r="C7" s="3">
        <v>0.222</v>
      </c>
      <c r="D7" s="3">
        <v>30.762</v>
      </c>
      <c r="E7" s="3">
        <v>3013</v>
      </c>
      <c r="F7" s="3">
        <f>$B$1/$C$1*E7</f>
        <v>52.58677036945556</v>
      </c>
      <c r="G7" s="3">
        <v>9.05</v>
      </c>
      <c r="H7" s="3">
        <f>$F$1*$D$1*$E$1</f>
        <v>0.055272262690312504</v>
      </c>
      <c r="I7" s="3">
        <f>H7*F7</f>
        <v>2.9065897858956893</v>
      </c>
      <c r="J7" s="3">
        <f>G7*C7</f>
        <v>2.0091</v>
      </c>
      <c r="K7" s="3">
        <f>I7/(J7*D7)</f>
        <v>0.047029203294564524</v>
      </c>
    </row>
    <row r="8" spans="1:12" ht="12.75">
      <c r="A8" s="4" t="s">
        <v>10</v>
      </c>
      <c r="B8" s="5">
        <f>AVERAGE(B3:B7)</f>
        <v>10</v>
      </c>
      <c r="C8" s="3">
        <f>AVERAGE(C3:C7)</f>
        <v>0.2426</v>
      </c>
      <c r="D8" s="3"/>
      <c r="E8" s="3"/>
      <c r="F8" s="3"/>
      <c r="G8" s="3">
        <f>AVERAGE(G3:G7)</f>
        <v>9.05</v>
      </c>
      <c r="H8" s="3">
        <f>AVERAGE(H3:H7)</f>
        <v>0.055272262690312504</v>
      </c>
      <c r="I8" s="3">
        <f>AVERAGE(I3:I7)</f>
        <v>3.0478193725718024</v>
      </c>
      <c r="J8" s="3">
        <f>AVERAGE(J3:J7)</f>
        <v>2.1955300000000006</v>
      </c>
      <c r="K8" s="3">
        <f>AVERAGE(K3:K7)</f>
        <v>0.04248410849560583</v>
      </c>
      <c r="L8" s="12">
        <f>K8*100</f>
        <v>4.248410849560583</v>
      </c>
    </row>
    <row r="9" spans="3:12" ht="12.75">
      <c r="C9" s="3"/>
      <c r="D9" s="3"/>
      <c r="E9" s="3"/>
      <c r="F9" s="3"/>
      <c r="G9" s="3"/>
      <c r="H9" s="3"/>
      <c r="I9" s="3"/>
      <c r="J9" s="3"/>
      <c r="K9" s="3"/>
      <c r="L9" s="12"/>
    </row>
    <row r="10" spans="2:11" ht="12.75">
      <c r="B10" s="1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7" t="s">
        <v>6</v>
      </c>
      <c r="I10" s="6" t="s">
        <v>7</v>
      </c>
      <c r="J10" s="6" t="s">
        <v>8</v>
      </c>
      <c r="K10" s="6" t="s">
        <v>9</v>
      </c>
    </row>
    <row r="11" spans="2:11" ht="12.75">
      <c r="B11">
        <v>20</v>
      </c>
      <c r="C11" s="3">
        <v>0.268</v>
      </c>
      <c r="D11" s="3">
        <v>15.908</v>
      </c>
      <c r="E11" s="3">
        <v>3000</v>
      </c>
      <c r="F11" s="3">
        <f>$B$1/$C$1*E11</f>
        <v>52.35987756666667</v>
      </c>
      <c r="G11" s="3">
        <v>9.05</v>
      </c>
      <c r="H11" s="3">
        <f>$F$1*$D$1*$E$1</f>
        <v>0.055272262690312504</v>
      </c>
      <c r="I11" s="3">
        <f>H11*F11</f>
        <v>2.894048907297401</v>
      </c>
      <c r="J11" s="3">
        <f>G11*C11</f>
        <v>2.4254000000000002</v>
      </c>
      <c r="K11" s="3">
        <f>I11/(J11*D11)</f>
        <v>0.07500788340000751</v>
      </c>
    </row>
    <row r="12" spans="2:11" ht="12.75">
      <c r="B12">
        <v>20</v>
      </c>
      <c r="C12" s="3">
        <v>0.293</v>
      </c>
      <c r="D12" s="3">
        <v>15.581</v>
      </c>
      <c r="E12" s="3">
        <v>3024</v>
      </c>
      <c r="F12" s="3">
        <f>$B$1/$C$1*E12</f>
        <v>52.7787565872</v>
      </c>
      <c r="G12" s="3">
        <v>9.05</v>
      </c>
      <c r="H12" s="3">
        <f>$F$1*$D$1*$E$1</f>
        <v>0.055272262690312504</v>
      </c>
      <c r="I12" s="3">
        <f>H12*F12</f>
        <v>2.91720129855578</v>
      </c>
      <c r="J12" s="3">
        <f>G12*C12</f>
        <v>2.65165</v>
      </c>
      <c r="K12" s="3">
        <f>I12/(J12*D12)</f>
        <v>0.07060815623721518</v>
      </c>
    </row>
    <row r="13" spans="2:11" ht="12.75">
      <c r="B13">
        <v>20</v>
      </c>
      <c r="C13" s="3">
        <v>0.312</v>
      </c>
      <c r="D13" s="3">
        <v>15.727</v>
      </c>
      <c r="E13" s="3">
        <v>3063</v>
      </c>
      <c r="F13" s="3">
        <f>$B$1/$C$1*E13</f>
        <v>53.45943499556667</v>
      </c>
      <c r="G13" s="3">
        <v>9.05</v>
      </c>
      <c r="H13" s="3">
        <f>$F$1*$D$1*$E$1</f>
        <v>0.055272262690312504</v>
      </c>
      <c r="I13" s="3">
        <f>H13*F13</f>
        <v>2.954823934350646</v>
      </c>
      <c r="J13" s="3">
        <f>G13*C13</f>
        <v>2.8236000000000003</v>
      </c>
      <c r="K13" s="3">
        <f>I13/(J13*D13)</f>
        <v>0.06653996194864338</v>
      </c>
    </row>
    <row r="14" spans="2:11" ht="12.75">
      <c r="B14">
        <v>20</v>
      </c>
      <c r="C14" s="3">
        <v>0.294</v>
      </c>
      <c r="D14" s="3">
        <v>15.719</v>
      </c>
      <c r="E14" s="3">
        <v>3074</v>
      </c>
      <c r="F14" s="3">
        <f>$B$1/$C$1*E14</f>
        <v>53.65142121331111</v>
      </c>
      <c r="G14" s="3">
        <v>9.05</v>
      </c>
      <c r="H14" s="3">
        <f>$F$1*$D$1*$E$1</f>
        <v>0.055272262690312504</v>
      </c>
      <c r="I14" s="3">
        <f>H14*F14</f>
        <v>2.9654354470107367</v>
      </c>
      <c r="J14" s="3">
        <f>G14*C14</f>
        <v>2.6607</v>
      </c>
      <c r="K14" s="3">
        <f>I14/(J14*D14)</f>
        <v>0.07090349628532638</v>
      </c>
    </row>
    <row r="15" spans="2:11" ht="12.75">
      <c r="B15">
        <v>20</v>
      </c>
      <c r="C15" s="3">
        <v>0.289</v>
      </c>
      <c r="D15" s="3">
        <v>15.674</v>
      </c>
      <c r="E15" s="3">
        <v>3009</v>
      </c>
      <c r="F15" s="3">
        <f>$B$1/$C$1*E15</f>
        <v>52.516957199366665</v>
      </c>
      <c r="G15" s="3">
        <v>9.05</v>
      </c>
      <c r="H15" s="3">
        <f>$F$1*$D$1*$E$1</f>
        <v>0.055272262690312504</v>
      </c>
      <c r="I15" s="3">
        <f>H15*F15</f>
        <v>2.9027310540192928</v>
      </c>
      <c r="J15" s="3">
        <f>G15*C15</f>
        <v>2.61545</v>
      </c>
      <c r="K15" s="3">
        <f>I15/(J15*D15)</f>
        <v>0.07080770766545262</v>
      </c>
    </row>
    <row r="16" spans="1:12" ht="12.75">
      <c r="A16" s="4" t="s">
        <v>10</v>
      </c>
      <c r="B16" s="5">
        <f>AVERAGE(B11:B15)</f>
        <v>20</v>
      </c>
      <c r="C16" s="3">
        <f>AVERAGE(C11:C15)</f>
        <v>0.2912</v>
      </c>
      <c r="D16" s="3"/>
      <c r="E16" s="3"/>
      <c r="F16" s="3"/>
      <c r="G16" s="3">
        <f>AVERAGE(G11:G15)</f>
        <v>9.05</v>
      </c>
      <c r="H16" s="3">
        <f>AVERAGE(H11:H15)</f>
        <v>0.055272262690312504</v>
      </c>
      <c r="I16" s="3">
        <f>AVERAGE(I11:I15)</f>
        <v>2.9268481282467715</v>
      </c>
      <c r="J16" s="3">
        <f>AVERAGE(J11:J15)</f>
        <v>2.63536</v>
      </c>
      <c r="K16" s="3">
        <f>AVERAGE(K11:K15)</f>
        <v>0.07077344110732901</v>
      </c>
      <c r="L16" s="12">
        <f>K16*100</f>
        <v>7.077344110732901</v>
      </c>
    </row>
    <row r="17" spans="3:12" ht="12.75">
      <c r="C17" s="3"/>
      <c r="D17" s="3"/>
      <c r="E17" s="3"/>
      <c r="F17" s="3"/>
      <c r="G17" s="3"/>
      <c r="H17" s="3"/>
      <c r="I17" s="3"/>
      <c r="J17" s="3"/>
      <c r="K17" s="3"/>
      <c r="L17" s="12"/>
    </row>
    <row r="18" spans="2:11" ht="12.75">
      <c r="B18" s="1" t="s">
        <v>0</v>
      </c>
      <c r="C18" s="6" t="s">
        <v>1</v>
      </c>
      <c r="D18" s="6" t="s">
        <v>2</v>
      </c>
      <c r="E18" s="6" t="s">
        <v>3</v>
      </c>
      <c r="F18" s="6" t="s">
        <v>4</v>
      </c>
      <c r="G18" s="6" t="s">
        <v>5</v>
      </c>
      <c r="H18" s="7" t="s">
        <v>6</v>
      </c>
      <c r="I18" s="6" t="s">
        <v>7</v>
      </c>
      <c r="J18" s="6" t="s">
        <v>8</v>
      </c>
      <c r="K18" s="6" t="s">
        <v>9</v>
      </c>
    </row>
    <row r="19" spans="2:11" ht="12.75">
      <c r="B19">
        <v>30</v>
      </c>
      <c r="C19" s="3">
        <v>0.283</v>
      </c>
      <c r="D19" s="3">
        <v>10.741</v>
      </c>
      <c r="E19" s="3">
        <v>3001</v>
      </c>
      <c r="F19" s="3">
        <f>$B$1/$C$1*E19</f>
        <v>52.37733085918889</v>
      </c>
      <c r="G19" s="3">
        <v>9.05</v>
      </c>
      <c r="H19" s="3">
        <f>$F$1*$D$1*$E$1</f>
        <v>0.055272262690312504</v>
      </c>
      <c r="I19" s="3">
        <f>H19*F19</f>
        <v>2.8950135902664997</v>
      </c>
      <c r="J19" s="3">
        <f>G19*C19</f>
        <v>2.56115</v>
      </c>
      <c r="K19" s="3">
        <f>I19/(J19*D19)</f>
        <v>0.10523758553034195</v>
      </c>
    </row>
    <row r="20" spans="2:11" ht="12.75">
      <c r="B20">
        <v>30</v>
      </c>
      <c r="C20" s="3">
        <v>0.313</v>
      </c>
      <c r="D20" s="3">
        <v>10.453</v>
      </c>
      <c r="E20" s="3">
        <v>3036</v>
      </c>
      <c r="F20" s="3">
        <f>$B$1/$C$1*E20</f>
        <v>52.98819609746667</v>
      </c>
      <c r="G20" s="3">
        <v>9.05</v>
      </c>
      <c r="H20" s="3">
        <f>$F$1*$D$1*$E$1</f>
        <v>0.055272262690312504</v>
      </c>
      <c r="I20" s="3">
        <f>H20*F20</f>
        <v>2.9287774941849696</v>
      </c>
      <c r="J20" s="3">
        <f>G20*C20</f>
        <v>2.83265</v>
      </c>
      <c r="K20" s="3">
        <f>I20/(J20*D20)</f>
        <v>0.09891280353405281</v>
      </c>
    </row>
    <row r="21" spans="2:11" ht="12.75">
      <c r="B21">
        <v>30</v>
      </c>
      <c r="C21" s="3">
        <v>0.32</v>
      </c>
      <c r="D21" s="3">
        <v>10.289</v>
      </c>
      <c r="E21" s="3">
        <v>2955</v>
      </c>
      <c r="F21" s="3">
        <f>$B$1/$C$1*E21</f>
        <v>51.57447940316667</v>
      </c>
      <c r="G21" s="3">
        <v>9.05</v>
      </c>
      <c r="H21" s="3">
        <f>$F$1*$D$1*$E$1</f>
        <v>0.055272262690312504</v>
      </c>
      <c r="I21" s="3">
        <f>H21*F21</f>
        <v>2.85063817368794</v>
      </c>
      <c r="J21" s="3">
        <f>G21*C21</f>
        <v>2.8960000000000004</v>
      </c>
      <c r="K21" s="3">
        <f>I21/(J21*D21)</f>
        <v>0.09566880998561261</v>
      </c>
    </row>
    <row r="22" spans="2:11" ht="12.75">
      <c r="B22">
        <v>30</v>
      </c>
      <c r="C22" s="3">
        <v>0.296</v>
      </c>
      <c r="D22" s="3">
        <v>10.395</v>
      </c>
      <c r="E22" s="3">
        <v>3002</v>
      </c>
      <c r="F22" s="3">
        <f>$B$1/$C$1*E22</f>
        <v>52.394784151711114</v>
      </c>
      <c r="G22" s="3">
        <v>9.05</v>
      </c>
      <c r="H22" s="3">
        <f>$F$1*$D$1*$E$1</f>
        <v>0.055272262690312504</v>
      </c>
      <c r="I22" s="3">
        <f>H22*F22</f>
        <v>2.895978273235599</v>
      </c>
      <c r="J22" s="3">
        <f>G22*C22</f>
        <v>2.6788000000000003</v>
      </c>
      <c r="K22" s="3">
        <f>I22/(J22*D22)</f>
        <v>0.10399932375640328</v>
      </c>
    </row>
    <row r="23" spans="2:11" ht="12.75">
      <c r="B23">
        <v>30</v>
      </c>
      <c r="C23" s="3">
        <v>0.329</v>
      </c>
      <c r="D23" s="3">
        <v>10.363</v>
      </c>
      <c r="E23" s="3">
        <v>3012</v>
      </c>
      <c r="F23" s="3">
        <f>$B$1/$C$1*E23</f>
        <v>52.56931707693334</v>
      </c>
      <c r="G23" s="3">
        <v>9.05</v>
      </c>
      <c r="H23" s="3">
        <f>$F$1*$D$1*$E$1</f>
        <v>0.055272262690312504</v>
      </c>
      <c r="I23" s="3">
        <f>H23*F23</f>
        <v>2.9056251029265905</v>
      </c>
      <c r="J23" s="3">
        <f>G23*C23</f>
        <v>2.97745</v>
      </c>
      <c r="K23" s="3">
        <f>I23/(J23*D23)</f>
        <v>0.09416935669386854</v>
      </c>
    </row>
    <row r="24" spans="1:12" ht="12.75">
      <c r="A24" s="4" t="s">
        <v>10</v>
      </c>
      <c r="B24" s="5">
        <f>AVERAGE(B19:B23)</f>
        <v>30</v>
      </c>
      <c r="C24" s="3">
        <f>AVERAGE(C19:C23)</f>
        <v>0.3082</v>
      </c>
      <c r="D24" s="3"/>
      <c r="E24" s="3"/>
      <c r="F24" s="3"/>
      <c r="G24" s="3">
        <f>AVERAGE(G19:G23)</f>
        <v>9.05</v>
      </c>
      <c r="H24" s="3">
        <f>AVERAGE(H19:H23)</f>
        <v>0.055272262690312504</v>
      </c>
      <c r="I24" s="3">
        <f>AVERAGE(I19:I23)</f>
        <v>2.8952065268603198</v>
      </c>
      <c r="J24" s="3">
        <f>AVERAGE(J19:J23)</f>
        <v>2.7892100000000006</v>
      </c>
      <c r="K24" s="3">
        <f>AVERAGE(K19:K23)</f>
        <v>0.09959757590005583</v>
      </c>
      <c r="L24" s="12">
        <f>K24*100</f>
        <v>9.959757590005584</v>
      </c>
    </row>
    <row r="25" spans="3:12" ht="12.75">
      <c r="C25" s="3"/>
      <c r="D25" s="3"/>
      <c r="E25" s="3"/>
      <c r="F25" s="3"/>
      <c r="G25" s="3"/>
      <c r="H25" s="3"/>
      <c r="I25" s="3"/>
      <c r="J25" s="3"/>
      <c r="K25" s="3"/>
      <c r="L25" s="12"/>
    </row>
    <row r="26" spans="2:11" ht="12.75">
      <c r="B26" s="1" t="s">
        <v>0</v>
      </c>
      <c r="C26" s="6" t="s">
        <v>1</v>
      </c>
      <c r="D26" s="6" t="s">
        <v>2</v>
      </c>
      <c r="E26" s="6" t="s">
        <v>3</v>
      </c>
      <c r="F26" s="6" t="s">
        <v>4</v>
      </c>
      <c r="G26" s="6" t="s">
        <v>5</v>
      </c>
      <c r="H26" s="7" t="s">
        <v>6</v>
      </c>
      <c r="I26" s="6" t="s">
        <v>7</v>
      </c>
      <c r="J26" s="6" t="s">
        <v>8</v>
      </c>
      <c r="K26" s="6" t="s">
        <v>9</v>
      </c>
    </row>
    <row r="27" spans="2:11" ht="12.75">
      <c r="B27">
        <v>40</v>
      </c>
      <c r="C27" s="3">
        <v>0.346</v>
      </c>
      <c r="D27" s="3">
        <v>8.392</v>
      </c>
      <c r="E27" s="3">
        <v>3162</v>
      </c>
      <c r="F27" s="3">
        <f>$B$1/$C$1*E27</f>
        <v>55.18731095526667</v>
      </c>
      <c r="G27" s="3">
        <v>9.05</v>
      </c>
      <c r="H27" s="3">
        <f>$F$1*$D$1*$E$1</f>
        <v>0.055272262690312504</v>
      </c>
      <c r="I27" s="3">
        <f>H27*F27</f>
        <v>3.0503275482914605</v>
      </c>
      <c r="J27" s="3">
        <f>G27*C27</f>
        <v>3.1313</v>
      </c>
      <c r="K27" s="3">
        <f>I27/(J27*D27)</f>
        <v>0.11607971250041749</v>
      </c>
    </row>
    <row r="28" spans="2:11" ht="12.75">
      <c r="B28">
        <v>40</v>
      </c>
      <c r="C28" s="3">
        <v>0.353</v>
      </c>
      <c r="D28" s="3">
        <v>7.647</v>
      </c>
      <c r="E28" s="3">
        <v>2980</v>
      </c>
      <c r="F28" s="3">
        <f>$B$1/$C$1*E28</f>
        <v>52.01081171622222</v>
      </c>
      <c r="G28" s="3">
        <v>9.05</v>
      </c>
      <c r="H28" s="3">
        <f>$F$1*$D$1*$E$1</f>
        <v>0.055272262690312504</v>
      </c>
      <c r="I28" s="3">
        <f>H28*F28</f>
        <v>2.874755247915418</v>
      </c>
      <c r="J28" s="3">
        <f>G28*C28</f>
        <v>3.19465</v>
      </c>
      <c r="K28" s="3">
        <f>I28/(J28*D28)</f>
        <v>0.11767562149455714</v>
      </c>
    </row>
    <row r="29" spans="2:11" ht="12.75">
      <c r="B29">
        <v>40</v>
      </c>
      <c r="C29" s="3">
        <v>0.384</v>
      </c>
      <c r="D29" s="3">
        <v>8.184</v>
      </c>
      <c r="E29" s="3">
        <v>3155</v>
      </c>
      <c r="F29" s="3">
        <f>$B$1/$C$1*E29</f>
        <v>55.06513790761111</v>
      </c>
      <c r="G29" s="3">
        <v>9.05</v>
      </c>
      <c r="H29" s="3">
        <f>$F$1*$D$1*$E$1</f>
        <v>0.055272262690312504</v>
      </c>
      <c r="I29" s="3">
        <f>H29*F29</f>
        <v>3.0435747675077662</v>
      </c>
      <c r="J29" s="3">
        <f>G29*C29</f>
        <v>3.4752000000000005</v>
      </c>
      <c r="K29" s="3">
        <f>I29/(J29*D29)</f>
        <v>0.10701349563697221</v>
      </c>
    </row>
    <row r="30" spans="2:11" ht="12.75">
      <c r="B30">
        <v>40</v>
      </c>
      <c r="C30" s="3">
        <v>0.389</v>
      </c>
      <c r="D30" s="3">
        <v>7.975</v>
      </c>
      <c r="E30" s="3">
        <v>2979</v>
      </c>
      <c r="F30" s="3">
        <f>$B$1/$C$1*E30</f>
        <v>51.9933584237</v>
      </c>
      <c r="G30" s="3">
        <v>9.05</v>
      </c>
      <c r="H30" s="3">
        <f>$F$1*$D$1*$E$1</f>
        <v>0.055272262690312504</v>
      </c>
      <c r="I30" s="3">
        <f>H30*F30</f>
        <v>2.873790564946319</v>
      </c>
      <c r="J30" s="3">
        <f>G30*C30</f>
        <v>3.5204500000000003</v>
      </c>
      <c r="K30" s="3">
        <f>I30/(J30*D30)</f>
        <v>0.10235904901357835</v>
      </c>
    </row>
    <row r="31" spans="2:11" ht="12.75">
      <c r="B31">
        <v>40</v>
      </c>
      <c r="C31" s="3">
        <v>0.354</v>
      </c>
      <c r="D31" s="3">
        <v>7.63</v>
      </c>
      <c r="E31" s="3">
        <v>2973</v>
      </c>
      <c r="F31" s="3">
        <f>$B$1/$C$1*E31</f>
        <v>51.88863866856667</v>
      </c>
      <c r="G31" s="3">
        <v>9.05</v>
      </c>
      <c r="H31" s="3">
        <f>$F$1*$D$1*$E$1</f>
        <v>0.055272262690312504</v>
      </c>
      <c r="I31" s="3">
        <f>H31*F31</f>
        <v>2.868002467131724</v>
      </c>
      <c r="J31" s="3">
        <f>G31*C31</f>
        <v>3.2037</v>
      </c>
      <c r="K31" s="3">
        <f>I31/(J31*D31)</f>
        <v>0.1173283981456289</v>
      </c>
    </row>
    <row r="32" spans="1:12" ht="12.75">
      <c r="A32" s="4" t="s">
        <v>10</v>
      </c>
      <c r="B32" s="5">
        <f>AVERAGE(B27:B31)</f>
        <v>40</v>
      </c>
      <c r="C32" s="3">
        <f>AVERAGE(C27:C31)</f>
        <v>0.3652</v>
      </c>
      <c r="D32" s="3"/>
      <c r="E32" s="3"/>
      <c r="F32" s="3"/>
      <c r="G32" s="3">
        <f>AVERAGE(G27:G31)</f>
        <v>9.05</v>
      </c>
      <c r="H32" s="3">
        <f>AVERAGE(H27:H31)</f>
        <v>0.055272262690312504</v>
      </c>
      <c r="I32" s="3">
        <f>AVERAGE(I27:I31)</f>
        <v>2.942090119158537</v>
      </c>
      <c r="J32" s="3">
        <f>AVERAGE(J27:J31)</f>
        <v>3.30506</v>
      </c>
      <c r="K32" s="3">
        <f>AVERAGE(K27:K31)</f>
        <v>0.1120912553582308</v>
      </c>
      <c r="L32" s="12">
        <f>K32*100</f>
        <v>11.20912553582308</v>
      </c>
    </row>
    <row r="33" spans="3:12" ht="12.75">
      <c r="C33" s="3"/>
      <c r="D33" s="3"/>
      <c r="E33" s="3"/>
      <c r="F33" s="3"/>
      <c r="G33" s="3"/>
      <c r="H33" s="3"/>
      <c r="I33" s="3"/>
      <c r="J33" s="3"/>
      <c r="K33" s="3"/>
      <c r="L33" s="12"/>
    </row>
    <row r="34" spans="2:11" ht="12.75">
      <c r="B34" s="1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7" t="s">
        <v>6</v>
      </c>
      <c r="I34" s="6" t="s">
        <v>7</v>
      </c>
      <c r="J34" s="6" t="s">
        <v>8</v>
      </c>
      <c r="K34" s="6" t="s">
        <v>9</v>
      </c>
    </row>
    <row r="35" spans="2:11" ht="12.75">
      <c r="B35">
        <v>50</v>
      </c>
      <c r="C35" s="3">
        <v>0.37</v>
      </c>
      <c r="D35" s="3">
        <v>6.752</v>
      </c>
      <c r="E35" s="3">
        <v>3062</v>
      </c>
      <c r="F35" s="3">
        <f>$B$1/$C$1*E35</f>
        <v>53.44198170304445</v>
      </c>
      <c r="G35" s="3">
        <v>9.05</v>
      </c>
      <c r="H35" s="3">
        <f>$F$1*$D$1*$E$1</f>
        <v>0.055272262690312504</v>
      </c>
      <c r="I35" s="3">
        <f>H35*F35</f>
        <v>2.953859251381547</v>
      </c>
      <c r="J35" s="3">
        <f>G35*C35</f>
        <v>3.3485</v>
      </c>
      <c r="K35" s="3">
        <f>I35/(J35*D35)</f>
        <v>0.1306492920798141</v>
      </c>
    </row>
    <row r="36" spans="2:11" ht="12.75">
      <c r="B36">
        <v>50</v>
      </c>
      <c r="C36" s="3">
        <v>0.418</v>
      </c>
      <c r="D36" s="3">
        <v>6.547</v>
      </c>
      <c r="E36" s="3">
        <v>3148</v>
      </c>
      <c r="F36" s="3">
        <f>$B$1/$C$1*E36</f>
        <v>54.94296485995556</v>
      </c>
      <c r="G36" s="3">
        <v>9.05</v>
      </c>
      <c r="H36" s="3">
        <f>$F$1*$D$1*$E$1</f>
        <v>0.055272262690312504</v>
      </c>
      <c r="I36" s="3">
        <f>H36*F36</f>
        <v>3.0368219867240724</v>
      </c>
      <c r="J36" s="3">
        <f>G36*C36</f>
        <v>3.7829</v>
      </c>
      <c r="K36" s="3">
        <f>I36/(J36*D36)</f>
        <v>0.12261740850734693</v>
      </c>
    </row>
    <row r="37" spans="2:11" ht="12.75">
      <c r="B37">
        <v>50</v>
      </c>
      <c r="C37" s="3">
        <v>0.4</v>
      </c>
      <c r="D37" s="3">
        <v>6.247</v>
      </c>
      <c r="E37" s="3">
        <v>3015</v>
      </c>
      <c r="F37" s="3">
        <f>$B$1/$C$1*E37</f>
        <v>52.6216769545</v>
      </c>
      <c r="G37" s="3">
        <v>9.05</v>
      </c>
      <c r="H37" s="3">
        <f>$F$1*$D$1*$E$1</f>
        <v>0.055272262690312504</v>
      </c>
      <c r="I37" s="3">
        <f>H37*F37</f>
        <v>2.9085191518338878</v>
      </c>
      <c r="J37" s="3">
        <f>G37*C37</f>
        <v>3.6200000000000006</v>
      </c>
      <c r="K37" s="3">
        <f>I37/(J37*D37)</f>
        <v>0.12861506791033783</v>
      </c>
    </row>
    <row r="38" spans="2:11" ht="12.75">
      <c r="B38">
        <v>50</v>
      </c>
      <c r="C38" s="3">
        <v>0.42</v>
      </c>
      <c r="D38" s="3">
        <v>6.232</v>
      </c>
      <c r="E38" s="3">
        <v>3003</v>
      </c>
      <c r="F38" s="3">
        <f>$B$1/$C$1*E38</f>
        <v>52.412237444233334</v>
      </c>
      <c r="G38" s="3">
        <v>9.05</v>
      </c>
      <c r="H38" s="3">
        <f>$F$1*$D$1*$E$1</f>
        <v>0.055272262690312504</v>
      </c>
      <c r="I38" s="3">
        <f>H38*F38</f>
        <v>2.896942956204698</v>
      </c>
      <c r="J38" s="3">
        <f>G38*C38</f>
        <v>3.801</v>
      </c>
      <c r="K38" s="3">
        <f>I38/(J38*D38)</f>
        <v>0.12229666928593119</v>
      </c>
    </row>
    <row r="39" spans="2:11" ht="12.75">
      <c r="B39">
        <v>50</v>
      </c>
      <c r="C39" s="3">
        <v>0.387</v>
      </c>
      <c r="D39" s="3">
        <v>6.294</v>
      </c>
      <c r="E39" s="3">
        <v>2962</v>
      </c>
      <c r="F39" s="3">
        <f>$B$1/$C$1*E39</f>
        <v>51.69665245082222</v>
      </c>
      <c r="G39" s="3">
        <v>9.05</v>
      </c>
      <c r="H39" s="3">
        <f>$F$1*$D$1*$E$1</f>
        <v>0.055272262690312504</v>
      </c>
      <c r="I39" s="3">
        <f>H39*F39</f>
        <v>2.8573909544716334</v>
      </c>
      <c r="J39" s="3">
        <f>G39*C39</f>
        <v>3.5023500000000003</v>
      </c>
      <c r="K39" s="3">
        <f>I39/(J39*D39)</f>
        <v>0.12962339224836475</v>
      </c>
    </row>
    <row r="40" spans="1:12" ht="12.75">
      <c r="A40" s="4" t="s">
        <v>10</v>
      </c>
      <c r="B40" s="5">
        <f>AVERAGE(B35:B39)</f>
        <v>50</v>
      </c>
      <c r="C40" s="3">
        <f>AVERAGE(C35:C39)</f>
        <v>0.399</v>
      </c>
      <c r="D40" s="3"/>
      <c r="E40" s="3"/>
      <c r="F40" s="3"/>
      <c r="G40" s="3">
        <f>AVERAGE(G35:G39)</f>
        <v>9.05</v>
      </c>
      <c r="H40" s="3">
        <f>AVERAGE(H35:H39)</f>
        <v>0.055272262690312504</v>
      </c>
      <c r="I40" s="3">
        <f>AVERAGE(I35:I39)</f>
        <v>2.9307068601231676</v>
      </c>
      <c r="J40" s="3">
        <f>AVERAGE(J35:J39)</f>
        <v>3.6109500000000003</v>
      </c>
      <c r="K40" s="3">
        <f>AVERAGE(K35:K39)</f>
        <v>0.12676036600635895</v>
      </c>
      <c r="L40" s="12">
        <f>K40*100</f>
        <v>12.676036600635895</v>
      </c>
    </row>
    <row r="41" spans="3:12" ht="12.75">
      <c r="C41" s="3"/>
      <c r="D41" s="3"/>
      <c r="E41" s="3"/>
      <c r="F41" s="3"/>
      <c r="G41" s="3"/>
      <c r="H41" s="3"/>
      <c r="I41" s="3"/>
      <c r="J41" s="3"/>
      <c r="K41" s="3"/>
      <c r="L41" s="12"/>
    </row>
    <row r="42" spans="2:11" ht="12.75">
      <c r="B42" s="1" t="s">
        <v>0</v>
      </c>
      <c r="C42" s="6" t="s">
        <v>1</v>
      </c>
      <c r="D42" s="6" t="s">
        <v>2</v>
      </c>
      <c r="E42" s="6" t="s">
        <v>3</v>
      </c>
      <c r="F42" s="6" t="s">
        <v>4</v>
      </c>
      <c r="G42" s="6" t="s">
        <v>5</v>
      </c>
      <c r="H42" s="7" t="s">
        <v>6</v>
      </c>
      <c r="I42" s="6" t="s">
        <v>7</v>
      </c>
      <c r="J42" s="6" t="s">
        <v>8</v>
      </c>
      <c r="K42" s="6" t="s">
        <v>9</v>
      </c>
    </row>
    <row r="43" spans="2:11" ht="12.75">
      <c r="B43">
        <v>60</v>
      </c>
      <c r="C43" s="3">
        <v>0.418</v>
      </c>
      <c r="D43" s="3">
        <v>5.537</v>
      </c>
      <c r="E43" s="3">
        <v>3065</v>
      </c>
      <c r="F43" s="3">
        <f>$B$1/$C$1*E43</f>
        <v>53.49434158061111</v>
      </c>
      <c r="G43" s="3">
        <v>9.05</v>
      </c>
      <c r="H43" s="3">
        <f>$F$1*$D$1*$E$1</f>
        <v>0.055272262690312504</v>
      </c>
      <c r="I43" s="3">
        <f>H43*F43</f>
        <v>2.9567533002888444</v>
      </c>
      <c r="J43" s="3">
        <f>G43*C43</f>
        <v>3.7829</v>
      </c>
      <c r="K43" s="3">
        <f>I43/(J43*D43)</f>
        <v>0.141161318358153</v>
      </c>
    </row>
    <row r="44" spans="2:11" ht="12.75">
      <c r="B44">
        <v>60</v>
      </c>
      <c r="C44" s="3">
        <v>0.382</v>
      </c>
      <c r="D44" s="3">
        <v>5.302</v>
      </c>
      <c r="E44" s="3">
        <v>3033</v>
      </c>
      <c r="F44" s="3">
        <f>$B$1/$C$1*E44</f>
        <v>52.935836219900004</v>
      </c>
      <c r="G44" s="3">
        <v>9.05</v>
      </c>
      <c r="H44" s="3">
        <f>$F$1*$D$1*$E$1</f>
        <v>0.055272262690312504</v>
      </c>
      <c r="I44" s="3">
        <f>H44*F44</f>
        <v>2.9258834452776723</v>
      </c>
      <c r="J44" s="3">
        <f>G44*C44</f>
        <v>3.4571000000000005</v>
      </c>
      <c r="K44" s="3">
        <f>I44/(J44*D44)</f>
        <v>0.1596266341024275</v>
      </c>
    </row>
    <row r="45" spans="2:11" ht="12.75">
      <c r="B45">
        <v>60</v>
      </c>
      <c r="C45" s="3">
        <v>0.406</v>
      </c>
      <c r="D45" s="3">
        <v>5.173</v>
      </c>
      <c r="E45" s="3">
        <v>2962</v>
      </c>
      <c r="F45" s="3">
        <f>$B$1/$C$1*E45</f>
        <v>51.69665245082222</v>
      </c>
      <c r="G45" s="3">
        <v>9.05</v>
      </c>
      <c r="H45" s="3">
        <f>$F$1*$D$1*$E$1</f>
        <v>0.055272262690312504</v>
      </c>
      <c r="I45" s="3">
        <f>H45*F45</f>
        <v>2.8573909544716334</v>
      </c>
      <c r="J45" s="3">
        <f>G45*C45</f>
        <v>3.6743000000000006</v>
      </c>
      <c r="K45" s="3">
        <f>I45/(J45*D45)</f>
        <v>0.15033239429242656</v>
      </c>
    </row>
    <row r="46" spans="2:11" ht="12.75">
      <c r="B46">
        <v>60</v>
      </c>
      <c r="C46" s="3">
        <v>0.475</v>
      </c>
      <c r="D46" s="3">
        <v>5.298</v>
      </c>
      <c r="E46" s="3">
        <v>3047</v>
      </c>
      <c r="F46" s="3">
        <f>$B$1/$C$1*E46</f>
        <v>53.18018231521111</v>
      </c>
      <c r="G46" s="3">
        <v>9.05</v>
      </c>
      <c r="H46" s="3">
        <f>$F$1*$D$1*$E$1</f>
        <v>0.055272262690312504</v>
      </c>
      <c r="I46" s="3">
        <f>H46*F46</f>
        <v>2.93938900684506</v>
      </c>
      <c r="J46" s="3">
        <f>G46*C46</f>
        <v>4.29875</v>
      </c>
      <c r="K46" s="3">
        <f>I46/(J46*D46)</f>
        <v>0.12906334680306142</v>
      </c>
    </row>
    <row r="47" spans="2:11" ht="12.75">
      <c r="B47">
        <v>60</v>
      </c>
      <c r="C47" s="3">
        <v>0.423</v>
      </c>
      <c r="D47" s="3">
        <v>5.261</v>
      </c>
      <c r="E47" s="3">
        <v>3018</v>
      </c>
      <c r="F47" s="3">
        <f>$B$1/$C$1*E47</f>
        <v>52.67403683206667</v>
      </c>
      <c r="G47" s="3">
        <v>9.05</v>
      </c>
      <c r="H47" s="3">
        <f>$F$1*$D$1*$E$1</f>
        <v>0.055272262690312504</v>
      </c>
      <c r="I47" s="3">
        <f>H47*F47</f>
        <v>2.911413200741185</v>
      </c>
      <c r="J47" s="3">
        <f>G47*C47</f>
        <v>3.8281500000000004</v>
      </c>
      <c r="K47" s="3">
        <f>I47/(J47*D47)</f>
        <v>0.14455948702504592</v>
      </c>
    </row>
    <row r="48" spans="1:12" ht="12.75">
      <c r="A48" s="4" t="s">
        <v>10</v>
      </c>
      <c r="B48" s="5">
        <f>AVERAGE(B43:B47)</f>
        <v>60</v>
      </c>
      <c r="C48" s="3">
        <f>AVERAGE(C43:C47)</f>
        <v>0.4208</v>
      </c>
      <c r="D48" s="3"/>
      <c r="E48" s="3"/>
      <c r="F48" s="3"/>
      <c r="G48" s="3">
        <f>AVERAGE(G43:G47)</f>
        <v>9.05</v>
      </c>
      <c r="H48" s="3">
        <f>AVERAGE(H43:H47)</f>
        <v>0.055272262690312504</v>
      </c>
      <c r="I48" s="3">
        <f>AVERAGE(I43:I47)</f>
        <v>2.918165981524879</v>
      </c>
      <c r="J48" s="3">
        <f>AVERAGE(J43:J47)</f>
        <v>3.80824</v>
      </c>
      <c r="K48" s="3">
        <f>AVERAGE(K43:K47)</f>
        <v>0.14494863611622288</v>
      </c>
      <c r="L48" s="12">
        <f>K48*100</f>
        <v>14.49486361162229</v>
      </c>
    </row>
    <row r="49" spans="3:12" ht="12.75">
      <c r="C49" s="3"/>
      <c r="D49" s="3"/>
      <c r="E49" s="3"/>
      <c r="F49" s="3"/>
      <c r="G49" s="3"/>
      <c r="H49" s="3"/>
      <c r="I49" s="3"/>
      <c r="J49" s="3"/>
      <c r="K49" s="3"/>
      <c r="L49" s="12"/>
    </row>
    <row r="50" spans="2:11" ht="12.75">
      <c r="B50" s="1" t="s">
        <v>0</v>
      </c>
      <c r="C50" s="6" t="s">
        <v>1</v>
      </c>
      <c r="D50" s="6" t="s">
        <v>2</v>
      </c>
      <c r="E50" s="6" t="s">
        <v>3</v>
      </c>
      <c r="F50" s="6" t="s">
        <v>4</v>
      </c>
      <c r="G50" s="6" t="s">
        <v>5</v>
      </c>
      <c r="H50" s="7" t="s">
        <v>6</v>
      </c>
      <c r="I50" s="6" t="s">
        <v>7</v>
      </c>
      <c r="J50" s="6" t="s">
        <v>8</v>
      </c>
      <c r="K50" s="6" t="s">
        <v>9</v>
      </c>
    </row>
    <row r="51" spans="2:11" ht="12.75">
      <c r="B51">
        <v>70</v>
      </c>
      <c r="C51" s="3">
        <v>0.439</v>
      </c>
      <c r="D51" s="3">
        <v>4.574</v>
      </c>
      <c r="E51" s="3">
        <v>3165</v>
      </c>
      <c r="F51" s="3">
        <f>$B$1/$C$1*E51</f>
        <v>55.23967083283333</v>
      </c>
      <c r="G51" s="3">
        <v>9.05</v>
      </c>
      <c r="H51" s="3">
        <f>$F$1*$D$1*$E$1</f>
        <v>0.055272262690312504</v>
      </c>
      <c r="I51" s="3">
        <f>H51*F51</f>
        <v>3.0532215971987577</v>
      </c>
      <c r="J51" s="3">
        <f>G51*C51</f>
        <v>3.9729500000000004</v>
      </c>
      <c r="K51" s="3">
        <f>I51/(J51*D51)</f>
        <v>0.16801539063352947</v>
      </c>
    </row>
    <row r="52" spans="2:11" ht="12.75">
      <c r="B52">
        <v>70</v>
      </c>
      <c r="C52" s="3">
        <v>0.438</v>
      </c>
      <c r="D52" s="3">
        <v>4.581</v>
      </c>
      <c r="E52" s="3">
        <v>3015</v>
      </c>
      <c r="F52" s="3">
        <f>$B$1/$C$1*E52</f>
        <v>52.6216769545</v>
      </c>
      <c r="G52" s="3">
        <v>9.05</v>
      </c>
      <c r="H52" s="3">
        <f>$F$1*$D$1*$E$1</f>
        <v>0.055272262690312504</v>
      </c>
      <c r="I52" s="3">
        <f>H52*F52</f>
        <v>2.9085191518338878</v>
      </c>
      <c r="J52" s="3">
        <f>G52*C52</f>
        <v>3.9639</v>
      </c>
      <c r="K52" s="3">
        <f>I52/(J52*D52)</f>
        <v>0.16017286593441452</v>
      </c>
    </row>
    <row r="53" spans="2:11" ht="12.75">
      <c r="B53">
        <v>70</v>
      </c>
      <c r="C53" s="3">
        <v>0.443</v>
      </c>
      <c r="D53" s="3">
        <v>4.539</v>
      </c>
      <c r="E53" s="3">
        <v>3029</v>
      </c>
      <c r="F53" s="3">
        <f>$B$1/$C$1*E53</f>
        <v>52.86602304981111</v>
      </c>
      <c r="G53" s="3">
        <v>9.05</v>
      </c>
      <c r="H53" s="3">
        <f>$F$1*$D$1*$E$1</f>
        <v>0.055272262690312504</v>
      </c>
      <c r="I53" s="3">
        <f>H53*F53</f>
        <v>2.922024713401276</v>
      </c>
      <c r="J53" s="3">
        <f>G53*C53</f>
        <v>4.00915</v>
      </c>
      <c r="K53" s="3">
        <f>I53/(J53*D53)</f>
        <v>0.1605725841002595</v>
      </c>
    </row>
    <row r="54" spans="2:11" ht="12.75">
      <c r="B54">
        <v>70</v>
      </c>
      <c r="C54" s="3">
        <v>0.469</v>
      </c>
      <c r="D54" s="3">
        <v>4.498</v>
      </c>
      <c r="E54" s="3">
        <v>3014</v>
      </c>
      <c r="F54" s="3">
        <f>$B$1/$C$1*E54</f>
        <v>52.60422366197778</v>
      </c>
      <c r="G54" s="3">
        <v>9.05</v>
      </c>
      <c r="H54" s="3">
        <f>$F$1*$D$1*$E$1</f>
        <v>0.055272262690312504</v>
      </c>
      <c r="I54" s="3">
        <f>H54*F54</f>
        <v>2.9075544688647885</v>
      </c>
      <c r="J54" s="3">
        <f>G54*C54</f>
        <v>4.2444500000000005</v>
      </c>
      <c r="K54" s="3">
        <f>I54/(J54*D54)</f>
        <v>0.15229547028773593</v>
      </c>
    </row>
    <row r="55" spans="2:11" ht="12.75">
      <c r="B55">
        <v>70</v>
      </c>
      <c r="C55" s="3">
        <v>0.456</v>
      </c>
      <c r="D55" s="3">
        <v>4.672</v>
      </c>
      <c r="E55" s="3">
        <v>3069</v>
      </c>
      <c r="F55" s="3">
        <f>$B$1/$C$1*E55</f>
        <v>53.5641547507</v>
      </c>
      <c r="G55" s="3">
        <v>9.05</v>
      </c>
      <c r="H55" s="3">
        <f>$F$1*$D$1*$E$1</f>
        <v>0.055272262690312504</v>
      </c>
      <c r="I55" s="3">
        <f>H55*F55</f>
        <v>2.960612032165241</v>
      </c>
      <c r="J55" s="3">
        <f>G55*C55</f>
        <v>4.1268</v>
      </c>
      <c r="K55" s="3">
        <f>I55/(J55*D55)</f>
        <v>0.15355545310433868</v>
      </c>
    </row>
    <row r="56" spans="1:12" ht="12.75">
      <c r="A56" s="4" t="s">
        <v>10</v>
      </c>
      <c r="B56" s="5">
        <f>AVERAGE(B51:B55)</f>
        <v>70</v>
      </c>
      <c r="C56" s="3">
        <f>AVERAGE(C51:C55)</f>
        <v>0.449</v>
      </c>
      <c r="D56" s="3"/>
      <c r="E56" s="3"/>
      <c r="F56" s="3"/>
      <c r="G56" s="3">
        <f>AVERAGE(G51:G55)</f>
        <v>9.05</v>
      </c>
      <c r="H56" s="3">
        <f>AVERAGE(H51:H55)</f>
        <v>0.055272262690312504</v>
      </c>
      <c r="I56" s="3">
        <f>AVERAGE(I51:I55)</f>
        <v>2.95038639269279</v>
      </c>
      <c r="J56" s="3">
        <f>AVERAGE(J51:J55)</f>
        <v>4.0634500000000005</v>
      </c>
      <c r="K56" s="3">
        <f>AVERAGE(K51:K55)</f>
        <v>0.15892235281205563</v>
      </c>
      <c r="L56" s="12">
        <f>K56*100</f>
        <v>15.892235281205563</v>
      </c>
    </row>
    <row r="57" spans="3:12" ht="12.75">
      <c r="C57" s="3"/>
      <c r="D57" s="3"/>
      <c r="E57" s="3"/>
      <c r="F57" s="3"/>
      <c r="G57" s="3"/>
      <c r="H57" s="3"/>
      <c r="I57" s="3"/>
      <c r="J57" s="3"/>
      <c r="K57" s="3"/>
      <c r="L57" s="12"/>
    </row>
    <row r="58" spans="2:11" ht="12.75">
      <c r="B58" s="1" t="s">
        <v>0</v>
      </c>
      <c r="C58" s="6" t="s">
        <v>1</v>
      </c>
      <c r="D58" s="6" t="s">
        <v>2</v>
      </c>
      <c r="E58" s="6" t="s">
        <v>3</v>
      </c>
      <c r="F58" s="6" t="s">
        <v>4</v>
      </c>
      <c r="G58" s="6" t="s">
        <v>5</v>
      </c>
      <c r="H58" s="7" t="s">
        <v>6</v>
      </c>
      <c r="I58" s="6" t="s">
        <v>7</v>
      </c>
      <c r="J58" s="6" t="s">
        <v>8</v>
      </c>
      <c r="K58" s="6" t="s">
        <v>9</v>
      </c>
    </row>
    <row r="59" spans="2:11" ht="12.75">
      <c r="B59">
        <v>80</v>
      </c>
      <c r="C59" s="3">
        <v>0.456</v>
      </c>
      <c r="D59" s="3">
        <v>5.016</v>
      </c>
      <c r="E59" s="3">
        <v>3219</v>
      </c>
      <c r="F59" s="3">
        <f>$B$1/$C$1*E59</f>
        <v>56.182148629033335</v>
      </c>
      <c r="G59" s="3">
        <v>9.05</v>
      </c>
      <c r="H59" s="3">
        <f>$F$1*$D$1*$E$1</f>
        <v>0.055272262690312504</v>
      </c>
      <c r="I59" s="3">
        <f>H59*F59</f>
        <v>3.105314477530111</v>
      </c>
      <c r="J59" s="3">
        <f>G59*C59</f>
        <v>4.1268</v>
      </c>
      <c r="K59" s="3">
        <f>I59/(J59*D59)</f>
        <v>0.1500149834347144</v>
      </c>
    </row>
    <row r="60" spans="2:11" ht="12.75">
      <c r="B60">
        <v>80</v>
      </c>
      <c r="C60" s="3">
        <v>0.47</v>
      </c>
      <c r="D60" s="3">
        <v>4.191</v>
      </c>
      <c r="E60" s="3">
        <v>3002</v>
      </c>
      <c r="F60" s="3">
        <f>$B$1/$C$1*E60</f>
        <v>52.394784151711114</v>
      </c>
      <c r="G60" s="3">
        <v>9.05</v>
      </c>
      <c r="H60" s="3">
        <f>$F$1*$D$1*$E$1</f>
        <v>0.055272262690312504</v>
      </c>
      <c r="I60" s="3">
        <f>H60*F60</f>
        <v>2.895978273235599</v>
      </c>
      <c r="J60" s="3">
        <f>G60*C60</f>
        <v>4.2535</v>
      </c>
      <c r="K60" s="3">
        <f>I60/(J60*D60)</f>
        <v>0.1624542963150786</v>
      </c>
    </row>
    <row r="61" spans="2:11" ht="12.75">
      <c r="B61">
        <v>80</v>
      </c>
      <c r="C61" s="3">
        <v>0.455</v>
      </c>
      <c r="D61" s="3">
        <v>4.203</v>
      </c>
      <c r="E61" s="3">
        <v>3034</v>
      </c>
      <c r="F61" s="3">
        <f>$B$1/$C$1*E61</f>
        <v>52.953289512422224</v>
      </c>
      <c r="G61" s="3">
        <v>9.05</v>
      </c>
      <c r="H61" s="3">
        <f>$F$1*$D$1*$E$1</f>
        <v>0.055272262690312504</v>
      </c>
      <c r="I61" s="3">
        <f>H61*F61</f>
        <v>2.926848128246771</v>
      </c>
      <c r="J61" s="3">
        <f>G61*C61</f>
        <v>4.11775</v>
      </c>
      <c r="K61" s="3">
        <f>I61/(J61*D61)</f>
        <v>0.16911449067277654</v>
      </c>
    </row>
    <row r="62" spans="2:11" ht="12.75">
      <c r="B62">
        <v>80</v>
      </c>
      <c r="C62" s="3">
        <v>0.478</v>
      </c>
      <c r="D62" s="3">
        <v>4.47</v>
      </c>
      <c r="E62" s="3">
        <v>3151</v>
      </c>
      <c r="F62" s="3">
        <f>$B$1/$C$1*E62</f>
        <v>54.995324737522225</v>
      </c>
      <c r="G62" s="3">
        <v>9.05</v>
      </c>
      <c r="H62" s="3">
        <f>$F$1*$D$1*$E$1</f>
        <v>0.055272262690312504</v>
      </c>
      <c r="I62" s="3">
        <f>H62*F62</f>
        <v>3.03971603563137</v>
      </c>
      <c r="J62" s="3">
        <f>G62*C62</f>
        <v>4.3259</v>
      </c>
      <c r="K62" s="3">
        <f>I62/(J62*D62)</f>
        <v>0.15719872367697396</v>
      </c>
    </row>
    <row r="63" spans="2:11" ht="12.75">
      <c r="B63">
        <v>80</v>
      </c>
      <c r="C63" s="3">
        <v>0.472</v>
      </c>
      <c r="D63" s="3">
        <v>4.341</v>
      </c>
      <c r="E63" s="3">
        <v>3096</v>
      </c>
      <c r="F63" s="3">
        <f>$B$1/$C$1*E63</f>
        <v>54.0353936488</v>
      </c>
      <c r="G63" s="3">
        <v>9.05</v>
      </c>
      <c r="H63" s="3">
        <f>$F$1*$D$1*$E$1</f>
        <v>0.055272262690312504</v>
      </c>
      <c r="I63" s="3">
        <f>H63*F63</f>
        <v>2.9866584723309177</v>
      </c>
      <c r="J63" s="3">
        <f>G63*C63</f>
        <v>4.2716</v>
      </c>
      <c r="K63" s="3">
        <f>I63/(J63*D63)</f>
        <v>0.161066491921137</v>
      </c>
    </row>
    <row r="64" spans="1:12" ht="12.75">
      <c r="A64" s="4" t="s">
        <v>10</v>
      </c>
      <c r="B64" s="5">
        <f>AVERAGE(B59:B63)</f>
        <v>80</v>
      </c>
      <c r="C64" s="3">
        <f>AVERAGE(C59:C63)</f>
        <v>0.4662</v>
      </c>
      <c r="D64" s="3"/>
      <c r="E64" s="3"/>
      <c r="F64" s="3"/>
      <c r="G64" s="3">
        <f>AVERAGE(G59:G63)</f>
        <v>9.05</v>
      </c>
      <c r="H64" s="3">
        <f>AVERAGE(H59:H63)</f>
        <v>0.055272262690312504</v>
      </c>
      <c r="I64" s="3">
        <f>AVERAGE(I59:I63)</f>
        <v>2.990903077394954</v>
      </c>
      <c r="J64" s="3">
        <f>AVERAGE(J59:J63)</f>
        <v>4.21911</v>
      </c>
      <c r="K64" s="3">
        <f>AVERAGE(K59:K63)</f>
        <v>0.1599697972041361</v>
      </c>
      <c r="L64" s="12">
        <f>K64*100</f>
        <v>15.99697972041361</v>
      </c>
    </row>
    <row r="65" spans="3:12" ht="12.75">
      <c r="C65" s="3"/>
      <c r="D65" s="3"/>
      <c r="E65" s="3"/>
      <c r="F65" s="3"/>
      <c r="G65" s="3"/>
      <c r="H65" s="3"/>
      <c r="I65" s="3"/>
      <c r="J65" s="3"/>
      <c r="K65" s="3"/>
      <c r="L65" s="12"/>
    </row>
    <row r="66" spans="2:11" ht="12.75">
      <c r="B66" s="1" t="s">
        <v>0</v>
      </c>
      <c r="C66" s="6" t="s">
        <v>1</v>
      </c>
      <c r="D66" s="6" t="s">
        <v>2</v>
      </c>
      <c r="E66" s="6" t="s">
        <v>3</v>
      </c>
      <c r="F66" s="6" t="s">
        <v>4</v>
      </c>
      <c r="G66" s="6" t="s">
        <v>5</v>
      </c>
      <c r="H66" s="7" t="s">
        <v>6</v>
      </c>
      <c r="I66" s="6" t="s">
        <v>7</v>
      </c>
      <c r="J66" s="6" t="s">
        <v>8</v>
      </c>
      <c r="K66" s="6" t="s">
        <v>9</v>
      </c>
    </row>
    <row r="67" spans="2:11" ht="12.75">
      <c r="B67">
        <v>90</v>
      </c>
      <c r="C67" s="3">
        <v>0.449</v>
      </c>
      <c r="D67" s="3">
        <v>4.585</v>
      </c>
      <c r="E67" s="3">
        <v>2958</v>
      </c>
      <c r="F67" s="3">
        <f>$B$1/$C$1*E67</f>
        <v>51.626839280733336</v>
      </c>
      <c r="G67" s="3">
        <v>9.05</v>
      </c>
      <c r="H67" s="3">
        <f>$F$1*$D$1*$E$1</f>
        <v>0.055272262690312504</v>
      </c>
      <c r="I67" s="3">
        <f>H67*F67</f>
        <v>2.8535322225952373</v>
      </c>
      <c r="J67" s="3">
        <f>G67*C67</f>
        <v>4.0634500000000005</v>
      </c>
      <c r="K67" s="3">
        <f>I67/(J67*D67)</f>
        <v>0.153161115534133</v>
      </c>
    </row>
    <row r="68" spans="2:11" ht="12.75">
      <c r="B68">
        <v>90</v>
      </c>
      <c r="C68" s="3">
        <v>0.466</v>
      </c>
      <c r="D68" s="3">
        <v>4.151</v>
      </c>
      <c r="E68" s="3">
        <v>2981</v>
      </c>
      <c r="F68" s="3">
        <f>$B$1/$C$1*E68</f>
        <v>52.02826500874445</v>
      </c>
      <c r="G68" s="3">
        <v>9.05</v>
      </c>
      <c r="H68" s="3">
        <f>$F$1*$D$1*$E$1</f>
        <v>0.055272262690312504</v>
      </c>
      <c r="I68" s="3">
        <f>H68*F68</f>
        <v>2.875719930884517</v>
      </c>
      <c r="J68" s="3">
        <f>G68*C68</f>
        <v>4.217300000000001</v>
      </c>
      <c r="K68" s="3">
        <f>I68/(J68*D68)</f>
        <v>0.1642704164491257</v>
      </c>
    </row>
    <row r="69" spans="2:11" ht="12.75">
      <c r="B69">
        <v>90</v>
      </c>
      <c r="C69" s="3">
        <v>0.473</v>
      </c>
      <c r="D69" s="3">
        <v>4.352</v>
      </c>
      <c r="E69" s="3">
        <v>3133</v>
      </c>
      <c r="F69" s="3">
        <f>$B$1/$C$1*E69</f>
        <v>54.681165472122224</v>
      </c>
      <c r="G69" s="3">
        <v>9.05</v>
      </c>
      <c r="H69" s="3">
        <f>$F$1*$D$1*$E$1</f>
        <v>0.055272262690312504</v>
      </c>
      <c r="I69" s="3">
        <f>H69*F69</f>
        <v>3.0223517421875856</v>
      </c>
      <c r="J69" s="3">
        <f>G69*C69</f>
        <v>4.2806500000000005</v>
      </c>
      <c r="K69" s="3">
        <f>I69/(J69*D69)</f>
        <v>0.16223568978213526</v>
      </c>
    </row>
    <row r="70" spans="2:11" ht="12.75">
      <c r="B70">
        <v>90</v>
      </c>
      <c r="C70" s="3">
        <v>0.477</v>
      </c>
      <c r="D70" s="3">
        <v>4.202</v>
      </c>
      <c r="E70" s="3">
        <v>3621</v>
      </c>
      <c r="F70" s="3">
        <f>$B$1/$C$1*E70</f>
        <v>63.19837222296667</v>
      </c>
      <c r="G70" s="3">
        <v>9.05</v>
      </c>
      <c r="H70" s="3">
        <f>$F$1*$D$1*$E$1</f>
        <v>0.055272262690312504</v>
      </c>
      <c r="I70" s="3">
        <f>H70*F70</f>
        <v>3.4931170311079627</v>
      </c>
      <c r="J70" s="3">
        <f>G70*C70</f>
        <v>4.3168500000000005</v>
      </c>
      <c r="K70" s="3">
        <f>I70/(J70*D70)</f>
        <v>0.19257066488398195</v>
      </c>
    </row>
    <row r="71" spans="2:11" ht="12.75">
      <c r="B71">
        <v>90</v>
      </c>
      <c r="C71" s="8">
        <v>0.467</v>
      </c>
      <c r="D71" s="8">
        <v>4.253</v>
      </c>
      <c r="E71" s="8">
        <v>3089</v>
      </c>
      <c r="F71" s="3">
        <f>$B$1/$C$1*E71</f>
        <v>53.913220601144445</v>
      </c>
      <c r="G71" s="3">
        <v>9.05</v>
      </c>
      <c r="H71" s="3">
        <f>$F$1*$D$1*$E$1</f>
        <v>0.055272262690312504</v>
      </c>
      <c r="I71" s="3">
        <f>H71*F71</f>
        <v>2.9799056915472235</v>
      </c>
      <c r="J71" s="3">
        <f>G71*C71</f>
        <v>4.226350000000001</v>
      </c>
      <c r="K71" s="3">
        <f>I71/(J71*D71)</f>
        <v>0.16578364239792936</v>
      </c>
    </row>
    <row r="72" spans="1:12" ht="12.75">
      <c r="A72" s="4" t="s">
        <v>10</v>
      </c>
      <c r="B72" s="5">
        <f>AVERAGE(B67:B71)</f>
        <v>90</v>
      </c>
      <c r="C72" s="3">
        <f>AVERAGE(C67:C71)</f>
        <v>0.4664</v>
      </c>
      <c r="D72" s="3"/>
      <c r="E72" s="3"/>
      <c r="F72" s="3"/>
      <c r="G72" s="3">
        <f>AVERAGE(G67:G71)</f>
        <v>9.05</v>
      </c>
      <c r="H72" s="3">
        <f>AVERAGE(H67:H71)</f>
        <v>0.055272262690312504</v>
      </c>
      <c r="I72" s="3">
        <f>AVERAGE(I67:I71)</f>
        <v>3.044925323664505</v>
      </c>
      <c r="J72" s="3">
        <f>AVERAGE(J67:J71)</f>
        <v>4.2209200000000004</v>
      </c>
      <c r="K72" s="3">
        <f>AVERAGE(K67:K71)</f>
        <v>0.16760430580946103</v>
      </c>
      <c r="L72" s="12">
        <f>K72*100</f>
        <v>16.760430580946103</v>
      </c>
    </row>
    <row r="73" spans="3:12" ht="12.75">
      <c r="C73" s="3"/>
      <c r="D73" s="3"/>
      <c r="E73" s="3"/>
      <c r="F73" s="3"/>
      <c r="G73" s="3"/>
      <c r="H73" s="3"/>
      <c r="I73" s="3"/>
      <c r="J73" s="3"/>
      <c r="K73" s="3"/>
      <c r="L73" s="12"/>
    </row>
    <row r="74" spans="2:11" ht="12.75">
      <c r="B74" s="1" t="s">
        <v>0</v>
      </c>
      <c r="C74" s="6" t="s">
        <v>1</v>
      </c>
      <c r="D74" s="6" t="s">
        <v>2</v>
      </c>
      <c r="E74" s="6" t="s">
        <v>3</v>
      </c>
      <c r="F74" s="6" t="s">
        <v>4</v>
      </c>
      <c r="G74" s="6" t="s">
        <v>5</v>
      </c>
      <c r="H74" s="7" t="s">
        <v>6</v>
      </c>
      <c r="I74" s="6" t="s">
        <v>7</v>
      </c>
      <c r="J74" s="6" t="s">
        <v>8</v>
      </c>
      <c r="K74" s="6" t="s">
        <v>9</v>
      </c>
    </row>
    <row r="75" spans="2:11" ht="12.75">
      <c r="B75">
        <v>100</v>
      </c>
      <c r="C75" s="3">
        <v>0.471</v>
      </c>
      <c r="D75" s="3">
        <v>4.699</v>
      </c>
      <c r="E75" s="3">
        <v>3000</v>
      </c>
      <c r="F75" s="3">
        <f>$B$1/$C$1*E75</f>
        <v>52.35987756666667</v>
      </c>
      <c r="G75" s="3">
        <v>9.05</v>
      </c>
      <c r="H75" s="3">
        <f>$F$1*$D$1*$E$1</f>
        <v>0.055272262690312504</v>
      </c>
      <c r="I75" s="3">
        <f>H75*F75</f>
        <v>2.894048907297401</v>
      </c>
      <c r="J75" s="3">
        <f>G75*C75</f>
        <v>4.26255</v>
      </c>
      <c r="K75" s="3">
        <f>I75/(J75*D75)</f>
        <v>0.14448771891481704</v>
      </c>
    </row>
    <row r="76" spans="2:11" ht="12.75">
      <c r="B76">
        <v>100</v>
      </c>
      <c r="C76" s="3">
        <v>0.482</v>
      </c>
      <c r="D76" s="3">
        <v>4.26</v>
      </c>
      <c r="E76" s="3">
        <v>3079</v>
      </c>
      <c r="F76" s="3">
        <f>$B$1/$C$1*E76</f>
        <v>53.73868767592222</v>
      </c>
      <c r="G76" s="3">
        <v>9.05</v>
      </c>
      <c r="H76" s="3">
        <f>$F$1*$D$1*$E$1</f>
        <v>0.055272262690312504</v>
      </c>
      <c r="I76" s="3">
        <f>H76*F76</f>
        <v>2.970258861856232</v>
      </c>
      <c r="J76" s="3">
        <f>G76*C76</f>
        <v>4.3621</v>
      </c>
      <c r="K76" s="3">
        <f>I76/(J76*D76)</f>
        <v>0.1598413297002592</v>
      </c>
    </row>
    <row r="77" spans="2:11" ht="12.75">
      <c r="B77">
        <v>100</v>
      </c>
      <c r="C77" s="3">
        <v>0.466</v>
      </c>
      <c r="D77" s="3">
        <v>4.25</v>
      </c>
      <c r="E77" s="3">
        <v>3144</v>
      </c>
      <c r="F77" s="3">
        <f>$B$1/$C$1*E77</f>
        <v>54.87315168986667</v>
      </c>
      <c r="G77" s="3">
        <v>9.05</v>
      </c>
      <c r="H77" s="3">
        <f>$F$1*$D$1*$E$1</f>
        <v>0.055272262690312504</v>
      </c>
      <c r="I77" s="3">
        <f>H77*F77</f>
        <v>3.032963254847676</v>
      </c>
      <c r="J77" s="3">
        <f>G77*C77</f>
        <v>4.217300000000001</v>
      </c>
      <c r="K77" s="3">
        <f>I77/(J77*D77)</f>
        <v>0.16921689538456725</v>
      </c>
    </row>
    <row r="78" spans="2:11" ht="12.75">
      <c r="B78">
        <v>100</v>
      </c>
      <c r="C78" s="3">
        <v>0.477</v>
      </c>
      <c r="D78" s="3">
        <v>4.184</v>
      </c>
      <c r="E78" s="3">
        <v>3038</v>
      </c>
      <c r="F78" s="3">
        <f>$B$1/$C$1*E78</f>
        <v>53.02310268251111</v>
      </c>
      <c r="G78" s="3">
        <v>9.05</v>
      </c>
      <c r="H78" s="3">
        <f>$F$1*$D$1*$E$1</f>
        <v>0.055272262690312504</v>
      </c>
      <c r="I78" s="3">
        <f>H78*F78</f>
        <v>2.9307068601231676</v>
      </c>
      <c r="J78" s="3">
        <f>G78*C78</f>
        <v>4.3168500000000005</v>
      </c>
      <c r="K78" s="3">
        <f>I78/(J78*D78)</f>
        <v>0.16226085004284355</v>
      </c>
    </row>
    <row r="79" spans="2:11" ht="12.75">
      <c r="B79">
        <v>100</v>
      </c>
      <c r="C79" s="3">
        <v>0.5</v>
      </c>
      <c r="D79" s="3">
        <v>4.251</v>
      </c>
      <c r="E79" s="3">
        <v>3072</v>
      </c>
      <c r="F79" s="3">
        <f>$B$1/$C$1*E79</f>
        <v>53.61651462826667</v>
      </c>
      <c r="G79" s="3">
        <v>9.05</v>
      </c>
      <c r="H79" s="3">
        <f>$F$1*$D$1*$E$1</f>
        <v>0.055272262690312504</v>
      </c>
      <c r="I79" s="3">
        <f>H79*F79</f>
        <v>2.9635060810725387</v>
      </c>
      <c r="J79" s="3">
        <f>G79*C79</f>
        <v>4.525</v>
      </c>
      <c r="K79" s="3">
        <f>I79/(J79*D79)</f>
        <v>0.15406221382151425</v>
      </c>
    </row>
    <row r="80" spans="1:12" ht="12.75">
      <c r="A80" s="4" t="s">
        <v>10</v>
      </c>
      <c r="B80" s="5">
        <f>AVERAGE(B75:B79)</f>
        <v>100</v>
      </c>
      <c r="C80" s="3">
        <f>AVERAGE(C75:C79)</f>
        <v>0.47919999999999996</v>
      </c>
      <c r="D80" s="3"/>
      <c r="E80" s="3"/>
      <c r="F80" s="3"/>
      <c r="G80" s="3">
        <f>AVERAGE(G75:G79)</f>
        <v>9.05</v>
      </c>
      <c r="H80" s="3">
        <f>AVERAGE(H75:H79)</f>
        <v>0.055272262690312504</v>
      </c>
      <c r="I80" s="3">
        <f>AVERAGE(I75:I79)</f>
        <v>2.9582967930394033</v>
      </c>
      <c r="J80" s="3">
        <f>AVERAGE(J75:J79)</f>
        <v>4.33676</v>
      </c>
      <c r="K80" s="3">
        <f>AVERAGE(K75:K79)</f>
        <v>0.15797380157280028</v>
      </c>
      <c r="L80" s="12">
        <f>K80*100</f>
        <v>15.797380157280028</v>
      </c>
    </row>
    <row r="81" ht="12.75">
      <c r="L81" s="12"/>
    </row>
    <row r="82" spans="2:3" ht="12.75">
      <c r="B82" s="9" t="s">
        <v>11</v>
      </c>
      <c r="C82" s="10" t="s">
        <v>12</v>
      </c>
    </row>
    <row r="83" spans="2:4" ht="12.75">
      <c r="B83">
        <v>10</v>
      </c>
      <c r="C83" s="3">
        <v>0.042</v>
      </c>
      <c r="D83" s="12">
        <f>C83*100</f>
        <v>4.2</v>
      </c>
    </row>
    <row r="84" spans="2:5" ht="12.75">
      <c r="B84">
        <v>20</v>
      </c>
      <c r="C84" s="3">
        <v>0.071</v>
      </c>
      <c r="D84" s="12">
        <f aca="true" t="shared" si="0" ref="D84:D92">C84*100</f>
        <v>7.1</v>
      </c>
      <c r="E84" s="11"/>
    </row>
    <row r="85" spans="2:4" ht="12.75">
      <c r="B85">
        <v>30</v>
      </c>
      <c r="C85" s="3">
        <v>0.1</v>
      </c>
      <c r="D85" s="12">
        <f t="shared" si="0"/>
        <v>10</v>
      </c>
    </row>
    <row r="86" spans="2:4" ht="12.75">
      <c r="B86">
        <v>40</v>
      </c>
      <c r="C86" s="3">
        <v>0.112</v>
      </c>
      <c r="D86" s="12">
        <f t="shared" si="0"/>
        <v>11.200000000000001</v>
      </c>
    </row>
    <row r="87" spans="2:7" ht="12.75">
      <c r="B87">
        <v>50</v>
      </c>
      <c r="C87" s="3">
        <v>0.127</v>
      </c>
      <c r="D87" s="12">
        <f t="shared" si="0"/>
        <v>12.7</v>
      </c>
      <c r="G87" s="3"/>
    </row>
    <row r="88" spans="2:7" ht="12.75">
      <c r="B88">
        <v>60</v>
      </c>
      <c r="C88" s="3">
        <v>0.145</v>
      </c>
      <c r="D88" s="12">
        <f t="shared" si="0"/>
        <v>14.499999999999998</v>
      </c>
      <c r="E88" s="3"/>
      <c r="F88" s="3"/>
      <c r="G88" s="3"/>
    </row>
    <row r="89" spans="2:7" ht="12.75">
      <c r="B89">
        <v>70</v>
      </c>
      <c r="C89" s="3">
        <v>0.159</v>
      </c>
      <c r="D89" s="12">
        <f t="shared" si="0"/>
        <v>15.9</v>
      </c>
      <c r="E89" s="3"/>
      <c r="F89" s="3"/>
      <c r="G89" s="3"/>
    </row>
    <row r="90" spans="2:7" ht="12.75">
      <c r="B90">
        <v>80</v>
      </c>
      <c r="C90" s="3">
        <v>0.16</v>
      </c>
      <c r="D90" s="12">
        <f t="shared" si="0"/>
        <v>16</v>
      </c>
      <c r="E90" s="3"/>
      <c r="F90" s="3"/>
      <c r="G90" s="3"/>
    </row>
    <row r="91" spans="2:7" ht="12.75">
      <c r="B91">
        <v>90</v>
      </c>
      <c r="C91" s="3">
        <v>0.168</v>
      </c>
      <c r="D91" s="12">
        <f t="shared" si="0"/>
        <v>16.8</v>
      </c>
      <c r="E91" s="3"/>
      <c r="F91" s="3"/>
      <c r="G91" s="3"/>
    </row>
    <row r="92" spans="2:6" ht="12.75">
      <c r="B92">
        <v>100</v>
      </c>
      <c r="C92" s="3">
        <v>0.158</v>
      </c>
      <c r="D92" s="12">
        <f t="shared" si="0"/>
        <v>15.8</v>
      </c>
      <c r="E92" s="3"/>
      <c r="F92" s="3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2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2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Zeben</cp:lastModifiedBy>
  <dcterms:created xsi:type="dcterms:W3CDTF">2007-09-22T14:13:53Z</dcterms:created>
  <dcterms:modified xsi:type="dcterms:W3CDTF">2007-09-22T22:39:03Z</dcterms:modified>
  <cp:category/>
  <cp:version/>
  <cp:contentType/>
  <cp:contentStatus/>
</cp:coreProperties>
</file>