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tabRatio="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<sst xmlns="http://schemas.openxmlformats.org/spreadsheetml/2006/main" count="118" uniqueCount="19">
  <si>
    <t>pi:</t>
  </si>
  <si>
    <t>g:</t>
  </si>
  <si>
    <t>weight (kg)</t>
  </si>
  <si>
    <t>radius (m)</t>
  </si>
  <si>
    <t>Percent</t>
  </si>
  <si>
    <t>I (amps)</t>
  </si>
  <si>
    <t>Time (sec)</t>
  </si>
  <si>
    <t>Θ (degree)</t>
  </si>
  <si>
    <t>Θ (rad)</t>
  </si>
  <si>
    <t>V (volt)</t>
  </si>
  <si>
    <t>Ƭ (Nm)</t>
  </si>
  <si>
    <t>w (joules)</t>
  </si>
  <si>
    <t>P (watts)</t>
  </si>
  <si>
    <t>n (%)</t>
  </si>
  <si>
    <t>Average</t>
  </si>
  <si>
    <t>Motor Speed</t>
  </si>
  <si>
    <t>Effeciency</t>
  </si>
  <si>
    <t>Force</t>
  </si>
  <si>
    <t>torq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</si>
</sst>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</numFmts>
  <fonts count="5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2"/>
    </font>
    <font>
      <u val="single"/>
      <sz val="10"/>
      <color indexed="12"/>
      <name val="DejaVu Sans"/>
      <family val="2"/>
    </font>
    <font>
      <u val="single"/>
      <sz val="10"/>
      <color indexed="36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I2" sqref="I2"/>
    </sheetView>
  </sheetViews>
  <sheetFormatPr defaultColWidth="9.00390625" defaultRowHeight="12.75"/>
  <cols>
    <col min="1" max="16384" width="10.25390625" style="0" customWidth="1"/>
  </cols>
  <sheetData>
    <row r="1" spans="2:9" ht="12.75">
      <c r="B1" t="s">
        <v>0</v>
      </c>
      <c r="D1" t="s">
        <v>1</v>
      </c>
      <c r="E1" t="s">
        <v>2</v>
      </c>
      <c r="F1" s="1" t="s">
        <v>3</v>
      </c>
      <c r="H1" t="s">
        <v>17</v>
      </c>
      <c r="I1">
        <f>E2*9.81</f>
        <v>3.83571</v>
      </c>
    </row>
    <row r="2" spans="2:9" ht="12.75">
      <c r="B2">
        <v>3.141592654</v>
      </c>
      <c r="C2">
        <v>180</v>
      </c>
      <c r="D2">
        <v>9.81</v>
      </c>
      <c r="E2">
        <v>0.391</v>
      </c>
      <c r="F2" s="1">
        <f>(0.025/2)</f>
        <v>0.0125</v>
      </c>
      <c r="H2" t="s">
        <v>18</v>
      </c>
      <c r="I2">
        <f>I1*F2</f>
        <v>0.047946375000000006</v>
      </c>
    </row>
    <row r="3" spans="2:11" ht="12.75"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" t="s">
        <v>10</v>
      </c>
      <c r="I3" s="2" t="s">
        <v>11</v>
      </c>
      <c r="J3" s="2" t="s">
        <v>12</v>
      </c>
      <c r="K3" s="2" t="s">
        <v>13</v>
      </c>
    </row>
    <row r="4" spans="2:11" ht="12.75">
      <c r="B4">
        <v>10</v>
      </c>
      <c r="C4" s="4">
        <v>0.22</v>
      </c>
      <c r="D4" s="4">
        <v>4.688</v>
      </c>
      <c r="E4" s="4">
        <v>447</v>
      </c>
      <c r="F4" s="4">
        <f>$B$2/$C$2*E4</f>
        <v>7.801621757433334</v>
      </c>
      <c r="G4" s="4">
        <v>9.05</v>
      </c>
      <c r="H4" s="4">
        <f>$F$2*$D$2*$E$2</f>
        <v>0.047946375000000006</v>
      </c>
      <c r="I4" s="4">
        <f>H4*F4</f>
        <v>0.3740594823900577</v>
      </c>
      <c r="J4" s="4">
        <f>G4*C4</f>
        <v>1.991</v>
      </c>
      <c r="K4" s="4">
        <f>I4/(J4*D4)</f>
        <v>0.04007576354581728</v>
      </c>
    </row>
    <row r="5" spans="2:11" ht="12.75">
      <c r="B5">
        <v>10</v>
      </c>
      <c r="C5" s="4">
        <v>0.21</v>
      </c>
      <c r="D5" s="4">
        <v>5.46</v>
      </c>
      <c r="E5" s="4">
        <v>525</v>
      </c>
      <c r="F5" s="4">
        <f>$B$2/$C$2*E5</f>
        <v>9.162978574166667</v>
      </c>
      <c r="G5" s="4">
        <v>9.05</v>
      </c>
      <c r="H5" s="4">
        <f>$F$2*$D$2*$E$2</f>
        <v>0.047946375000000006</v>
      </c>
      <c r="I5" s="4">
        <f>H5*F5</f>
        <v>0.4393316068339604</v>
      </c>
      <c r="J5" s="4">
        <f>G5*C5</f>
        <v>1.9005</v>
      </c>
      <c r="K5" s="4">
        <f>I5/(J5*D5)</f>
        <v>0.042338155356645146</v>
      </c>
    </row>
    <row r="6" spans="2:11" ht="12.75">
      <c r="B6">
        <v>10</v>
      </c>
      <c r="C6" s="4">
        <v>0.23</v>
      </c>
      <c r="D6" s="4">
        <v>5.884</v>
      </c>
      <c r="E6" s="4">
        <v>567</v>
      </c>
      <c r="F6" s="4">
        <f>$B$2/$C$2*E6</f>
        <v>9.8960168601</v>
      </c>
      <c r="G6" s="4">
        <v>9.05</v>
      </c>
      <c r="H6" s="4">
        <f>$F$2*$D$2*$E$2</f>
        <v>0.047946375000000006</v>
      </c>
      <c r="I6" s="4">
        <f>H6*F6</f>
        <v>0.4744781353806772</v>
      </c>
      <c r="J6" s="4">
        <f>G6*C6</f>
        <v>2.0815</v>
      </c>
      <c r="K6" s="4">
        <f>I6/(J6*D6)</f>
        <v>0.038740669794641074</v>
      </c>
    </row>
    <row r="7" spans="2:11" ht="12.75">
      <c r="B7">
        <v>10</v>
      </c>
      <c r="C7" s="4">
        <v>0.22</v>
      </c>
      <c r="D7" s="4">
        <v>4.313</v>
      </c>
      <c r="E7" s="4">
        <v>410</v>
      </c>
      <c r="F7" s="4">
        <f>$B$2/$C$2*E7</f>
        <v>7.155849934111111</v>
      </c>
      <c r="G7" s="4">
        <v>9.05</v>
      </c>
      <c r="H7" s="4">
        <f>$F$2*$D$2*$E$2</f>
        <v>0.047946375000000006</v>
      </c>
      <c r="I7" s="4">
        <f>H7*F7</f>
        <v>0.3430970643846167</v>
      </c>
      <c r="J7" s="4">
        <f>G7*C7</f>
        <v>1.991</v>
      </c>
      <c r="K7" s="4">
        <f>I7/(J7*D7)</f>
        <v>0.039954553709245125</v>
      </c>
    </row>
    <row r="8" spans="2:11" ht="12.75">
      <c r="B8">
        <v>10</v>
      </c>
      <c r="C8" s="4">
        <v>0.19</v>
      </c>
      <c r="D8" s="4">
        <v>10.83</v>
      </c>
      <c r="E8" s="4">
        <v>1055</v>
      </c>
      <c r="F8" s="4">
        <f>$B$2/$C$2*E8</f>
        <v>18.413223610944446</v>
      </c>
      <c r="G8" s="4">
        <v>9.05</v>
      </c>
      <c r="H8" s="4">
        <f>$F$2*$D$2*$E$2</f>
        <v>0.047946375000000006</v>
      </c>
      <c r="I8" s="4">
        <f>H8*F8</f>
        <v>0.8828473242091966</v>
      </c>
      <c r="J8" s="4">
        <f>G8*C8</f>
        <v>1.7195000000000003</v>
      </c>
      <c r="K8" s="4">
        <f>I8/(J8*D8)</f>
        <v>0.04740836395993255</v>
      </c>
    </row>
    <row r="9" spans="1:12" ht="12.75">
      <c r="A9" s="5" t="s">
        <v>14</v>
      </c>
      <c r="B9" s="1">
        <f>AVERAGE(B4:B8)</f>
        <v>10</v>
      </c>
      <c r="C9" s="4">
        <f>AVERAGE(C4:C8)</f>
        <v>0.21400000000000002</v>
      </c>
      <c r="D9" s="4"/>
      <c r="E9" s="4"/>
      <c r="F9" s="4"/>
      <c r="G9" s="4">
        <f>AVERAGE(G4:G8)</f>
        <v>9.05</v>
      </c>
      <c r="H9" s="4">
        <f>AVERAGE(H4:H8)</f>
        <v>0.047946375000000006</v>
      </c>
      <c r="I9" s="4">
        <f>AVERAGE(I4:I8)</f>
        <v>0.5027627226397018</v>
      </c>
      <c r="J9" s="4">
        <f>AVERAGE(J4:J8)</f>
        <v>1.9367</v>
      </c>
      <c r="K9" s="4">
        <f>AVERAGE(K4:K8)</f>
        <v>0.041703501273256234</v>
      </c>
      <c r="L9" s="13">
        <f>K9*100</f>
        <v>4.170350127325624</v>
      </c>
    </row>
    <row r="10" spans="3:11" ht="12.75">
      <c r="C10" s="4"/>
      <c r="D10" s="4"/>
      <c r="E10" s="4"/>
      <c r="F10" s="4"/>
      <c r="G10" s="4"/>
      <c r="H10" s="4"/>
      <c r="I10" s="4"/>
      <c r="J10" s="4"/>
      <c r="K10" s="4"/>
    </row>
    <row r="11" spans="2:11" ht="12.75">
      <c r="B11" s="2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7" t="s">
        <v>10</v>
      </c>
      <c r="I11" s="6" t="s">
        <v>11</v>
      </c>
      <c r="J11" s="6" t="s">
        <v>12</v>
      </c>
      <c r="K11" s="6" t="s">
        <v>13</v>
      </c>
    </row>
    <row r="12" spans="2:11" ht="12.75">
      <c r="B12">
        <v>20</v>
      </c>
      <c r="C12" s="4">
        <v>0.24</v>
      </c>
      <c r="D12" s="4">
        <v>3.943</v>
      </c>
      <c r="E12" s="4">
        <v>761</v>
      </c>
      <c r="F12" s="4">
        <f>$B$2/$C$2*E12</f>
        <v>13.281955609411112</v>
      </c>
      <c r="G12" s="4">
        <v>9.05</v>
      </c>
      <c r="H12" s="4">
        <f>$F$2*$D$2*$E$2</f>
        <v>0.047946375000000006</v>
      </c>
      <c r="I12" s="4">
        <f>H12*F12</f>
        <v>0.6368216243821788</v>
      </c>
      <c r="J12" s="4">
        <f>G12*C12</f>
        <v>2.172</v>
      </c>
      <c r="K12" s="4">
        <f>I12/(J12*D12)</f>
        <v>0.07435859996457096</v>
      </c>
    </row>
    <row r="13" spans="2:11" ht="12.75">
      <c r="B13">
        <v>20</v>
      </c>
      <c r="C13" s="4">
        <v>0.23</v>
      </c>
      <c r="D13" s="4">
        <v>4.473</v>
      </c>
      <c r="E13" s="4">
        <v>865</v>
      </c>
      <c r="F13" s="4">
        <f>$B$2/$C$2*E13</f>
        <v>15.097098031722222</v>
      </c>
      <c r="G13" s="4">
        <v>9.05</v>
      </c>
      <c r="H13" s="4">
        <f>$F$2*$D$2*$E$2</f>
        <v>0.047946375000000006</v>
      </c>
      <c r="I13" s="4">
        <f>H13*F13</f>
        <v>0.7238511236407157</v>
      </c>
      <c r="J13" s="4">
        <f>G13*C13</f>
        <v>2.0815</v>
      </c>
      <c r="K13" s="4">
        <f>I13/(J13*D13)</f>
        <v>0.0777452634391467</v>
      </c>
    </row>
    <row r="14" spans="2:11" ht="12.75">
      <c r="B14">
        <v>20</v>
      </c>
      <c r="C14" s="4">
        <v>0.24</v>
      </c>
      <c r="D14" s="4">
        <v>4.227</v>
      </c>
      <c r="E14" s="4">
        <v>818</v>
      </c>
      <c r="F14" s="4">
        <f>$B$2/$C$2*E14</f>
        <v>14.276793283177778</v>
      </c>
      <c r="G14" s="4">
        <v>9.05</v>
      </c>
      <c r="H14" s="4">
        <f>$F$2*$D$2*$E$2</f>
        <v>0.047946375000000006</v>
      </c>
      <c r="I14" s="4">
        <f>H14*F14</f>
        <v>0.684520484552723</v>
      </c>
      <c r="J14" s="4">
        <f>G14*C14</f>
        <v>2.172</v>
      </c>
      <c r="K14" s="4">
        <f>I14/(J14*D14)</f>
        <v>0.07455802243761415</v>
      </c>
    </row>
    <row r="15" spans="2:11" ht="12.75">
      <c r="B15">
        <v>20</v>
      </c>
      <c r="C15" s="4">
        <v>0.25</v>
      </c>
      <c r="D15" s="4">
        <v>3.977</v>
      </c>
      <c r="E15" s="4">
        <v>765</v>
      </c>
      <c r="F15" s="4">
        <f>$B$2/$C$2*E15</f>
        <v>13.3517687795</v>
      </c>
      <c r="G15" s="4">
        <v>9.05</v>
      </c>
      <c r="H15" s="4">
        <f>$F$2*$D$2*$E$2</f>
        <v>0.047946375000000006</v>
      </c>
      <c r="I15" s="4">
        <f>H15*F15</f>
        <v>0.6401689128151994</v>
      </c>
      <c r="J15" s="4">
        <f>G15*C15</f>
        <v>2.2625</v>
      </c>
      <c r="K15" s="4">
        <f>I15/(J15*D15)</f>
        <v>0.07114598586237711</v>
      </c>
    </row>
    <row r="16" spans="2:11" ht="12.75">
      <c r="B16">
        <v>20</v>
      </c>
      <c r="C16" s="4">
        <v>0.24</v>
      </c>
      <c r="D16" s="4">
        <v>7.533</v>
      </c>
      <c r="E16" s="4">
        <v>1471</v>
      </c>
      <c r="F16" s="4">
        <f>$B$2/$C$2*E16</f>
        <v>25.67379330018889</v>
      </c>
      <c r="G16" s="4">
        <v>9.05</v>
      </c>
      <c r="H16" s="4">
        <f>$F$2*$D$2*$E$2</f>
        <v>0.047946375000000006</v>
      </c>
      <c r="I16" s="4">
        <f>H16*F16</f>
        <v>1.2309653212433442</v>
      </c>
      <c r="J16" s="4">
        <f>G16*C16</f>
        <v>2.172</v>
      </c>
      <c r="K16" s="4">
        <f>I16/(J16*D16)</f>
        <v>0.07523467163408834</v>
      </c>
    </row>
    <row r="17" spans="1:12" ht="12.75">
      <c r="A17" s="5" t="s">
        <v>14</v>
      </c>
      <c r="B17" s="1">
        <f>AVERAGE(B12:B16)</f>
        <v>20</v>
      </c>
      <c r="C17" s="4">
        <f>AVERAGE(C12:C16)</f>
        <v>0.24</v>
      </c>
      <c r="D17" s="4"/>
      <c r="E17" s="4"/>
      <c r="F17" s="4"/>
      <c r="G17" s="4">
        <f>AVERAGE(G12:G16)</f>
        <v>9.05</v>
      </c>
      <c r="H17" s="4">
        <f>AVERAGE(H12:H16)</f>
        <v>0.047946375000000006</v>
      </c>
      <c r="I17" s="4">
        <f>AVERAGE(I12:I16)</f>
        <v>0.7832654933268322</v>
      </c>
      <c r="J17" s="4">
        <f>AVERAGE(J12:J16)</f>
        <v>2.1720000000000006</v>
      </c>
      <c r="K17" s="4">
        <f>AVERAGE(K12:K16)</f>
        <v>0.07460850866755946</v>
      </c>
      <c r="L17" s="13">
        <f>K17*100</f>
        <v>7.460850866755946</v>
      </c>
    </row>
    <row r="18" spans="3:11" ht="12.75">
      <c r="C18" s="4"/>
      <c r="D18" s="4"/>
      <c r="E18" s="4"/>
      <c r="F18" s="4"/>
      <c r="G18" s="4"/>
      <c r="H18" s="4"/>
      <c r="I18" s="4"/>
      <c r="J18" s="4"/>
      <c r="K18" s="4"/>
    </row>
    <row r="19" spans="2:11" ht="12.75">
      <c r="B19" s="2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7" t="s">
        <v>10</v>
      </c>
      <c r="I19" s="6" t="s">
        <v>11</v>
      </c>
      <c r="J19" s="6" t="s">
        <v>12</v>
      </c>
      <c r="K19" s="6" t="s">
        <v>13</v>
      </c>
    </row>
    <row r="20" spans="2:11" ht="12.75">
      <c r="B20">
        <v>30</v>
      </c>
      <c r="C20" s="4">
        <v>0.27</v>
      </c>
      <c r="D20" s="4">
        <v>2.981</v>
      </c>
      <c r="E20" s="4">
        <v>858</v>
      </c>
      <c r="F20" s="4">
        <f>$B$2/$C$2*E20</f>
        <v>14.974924984066666</v>
      </c>
      <c r="G20" s="4">
        <v>9.05</v>
      </c>
      <c r="H20" s="4">
        <f>$F$2*$D$2*$E$2</f>
        <v>0.047946375000000006</v>
      </c>
      <c r="I20" s="4">
        <f>H20*F20</f>
        <v>0.7179933688829295</v>
      </c>
      <c r="J20" s="4">
        <f>G20*C20</f>
        <v>2.4435000000000002</v>
      </c>
      <c r="K20" s="4">
        <f>I20/(J20*D20)</f>
        <v>0.09857030806772192</v>
      </c>
    </row>
    <row r="21" spans="2:11" ht="12.75">
      <c r="B21">
        <v>30</v>
      </c>
      <c r="C21" s="4">
        <v>0.28</v>
      </c>
      <c r="D21" s="4">
        <v>3.543</v>
      </c>
      <c r="E21" s="4">
        <v>1024</v>
      </c>
      <c r="F21" s="4">
        <f>$B$2/$C$2*E21</f>
        <v>17.872171542755556</v>
      </c>
      <c r="G21" s="4">
        <v>9.05</v>
      </c>
      <c r="H21" s="4">
        <f>$F$2*$D$2*$E$2</f>
        <v>0.047946375000000006</v>
      </c>
      <c r="I21" s="4">
        <f>H21*F21</f>
        <v>0.8569058388532865</v>
      </c>
      <c r="J21" s="4">
        <f>G21*C21</f>
        <v>2.5340000000000003</v>
      </c>
      <c r="K21" s="4">
        <f>I21/(J21*D21)</f>
        <v>0.09544547402331247</v>
      </c>
    </row>
    <row r="22" spans="2:11" ht="12.75">
      <c r="B22">
        <v>30</v>
      </c>
      <c r="C22" s="4">
        <v>0.3</v>
      </c>
      <c r="D22" s="4">
        <v>2.711</v>
      </c>
      <c r="E22" s="4">
        <v>777</v>
      </c>
      <c r="F22" s="4">
        <f>$B$2/$C$2*E22</f>
        <v>13.561208289766666</v>
      </c>
      <c r="G22" s="4">
        <v>9.05</v>
      </c>
      <c r="H22" s="4">
        <f>$F$2*$D$2*$E$2</f>
        <v>0.047946375000000006</v>
      </c>
      <c r="I22" s="4">
        <f>H22*F22</f>
        <v>0.6502107781142613</v>
      </c>
      <c r="J22" s="4">
        <f>G22*C22</f>
        <v>2.7150000000000003</v>
      </c>
      <c r="K22" s="4">
        <f>I22/(J22*D22)</f>
        <v>0.08833947475624664</v>
      </c>
    </row>
    <row r="23" spans="2:11" ht="12.75">
      <c r="B23">
        <v>30</v>
      </c>
      <c r="C23" s="4">
        <v>0.26</v>
      </c>
      <c r="D23" s="4">
        <v>2.979</v>
      </c>
      <c r="E23" s="4">
        <v>861</v>
      </c>
      <c r="F23" s="4">
        <f>$B$2/$C$2*E23</f>
        <v>15.027284861633333</v>
      </c>
      <c r="G23" s="4">
        <v>9.05</v>
      </c>
      <c r="H23" s="4">
        <f>$F$2*$D$2*$E$2</f>
        <v>0.047946375000000006</v>
      </c>
      <c r="I23" s="4">
        <f>H23*F23</f>
        <v>0.720503835207695</v>
      </c>
      <c r="J23" s="4">
        <f>G23*C23</f>
        <v>2.353</v>
      </c>
      <c r="K23" s="4">
        <f>I23/(J23*D23)</f>
        <v>0.10278834333716022</v>
      </c>
    </row>
    <row r="24" spans="2:11" ht="12.75">
      <c r="B24">
        <v>30</v>
      </c>
      <c r="C24" s="4">
        <v>0.28</v>
      </c>
      <c r="D24" s="4">
        <v>6.317</v>
      </c>
      <c r="E24" s="4">
        <v>1849</v>
      </c>
      <c r="F24" s="4">
        <f>$B$2/$C$2*E24</f>
        <v>32.27113787358889</v>
      </c>
      <c r="G24" s="4">
        <v>9.05</v>
      </c>
      <c r="H24" s="4">
        <f>$F$2*$D$2*$E$2</f>
        <v>0.047946375000000006</v>
      </c>
      <c r="I24" s="4">
        <f>H24*F24</f>
        <v>1.5472840781637958</v>
      </c>
      <c r="J24" s="4">
        <f>G24*C24</f>
        <v>2.5340000000000003</v>
      </c>
      <c r="K24" s="4">
        <f>I24/(J24*D24)</f>
        <v>0.09666128608273034</v>
      </c>
    </row>
    <row r="25" spans="1:12" ht="12.75">
      <c r="A25" s="5" t="s">
        <v>14</v>
      </c>
      <c r="B25" s="1">
        <f>AVERAGE(B20:B24)</f>
        <v>30</v>
      </c>
      <c r="C25" s="4">
        <f>AVERAGE(C20:C24)</f>
        <v>0.278</v>
      </c>
      <c r="D25" s="4"/>
      <c r="E25" s="4"/>
      <c r="F25" s="4"/>
      <c r="G25" s="4">
        <f>AVERAGE(G20:G24)</f>
        <v>9.05</v>
      </c>
      <c r="H25" s="4">
        <f>AVERAGE(H20:H24)</f>
        <v>0.047946375000000006</v>
      </c>
      <c r="I25" s="4">
        <f>AVERAGE(I20:I24)</f>
        <v>0.8985795798443936</v>
      </c>
      <c r="J25" s="4">
        <f>AVERAGE(J20:J24)</f>
        <v>2.5159000000000002</v>
      </c>
      <c r="K25" s="4">
        <f>AVERAGE(K20:K24)</f>
        <v>0.09636097725343432</v>
      </c>
      <c r="L25" s="13">
        <f>K25*100</f>
        <v>9.636097725343431</v>
      </c>
    </row>
    <row r="26" spans="3:11" ht="12.75"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2" t="s">
        <v>4</v>
      </c>
      <c r="C27" s="6" t="s">
        <v>5</v>
      </c>
      <c r="D27" s="6" t="s">
        <v>6</v>
      </c>
      <c r="E27" s="6" t="s">
        <v>7</v>
      </c>
      <c r="F27" s="6" t="s">
        <v>8</v>
      </c>
      <c r="G27" s="6" t="s">
        <v>9</v>
      </c>
      <c r="H27" s="7" t="s">
        <v>10</v>
      </c>
      <c r="I27" s="6" t="s">
        <v>11</v>
      </c>
      <c r="J27" s="6" t="s">
        <v>12</v>
      </c>
      <c r="K27" s="6" t="s">
        <v>13</v>
      </c>
    </row>
    <row r="28" spans="2:11" ht="12.75">
      <c r="B28">
        <v>40</v>
      </c>
      <c r="C28" s="4">
        <v>0.27</v>
      </c>
      <c r="D28" s="4">
        <v>3.222</v>
      </c>
      <c r="E28" s="4">
        <v>1246</v>
      </c>
      <c r="F28" s="4">
        <f>$B$2/$C$2*E28</f>
        <v>21.74680248268889</v>
      </c>
      <c r="G28" s="4">
        <v>9.05</v>
      </c>
      <c r="H28" s="4">
        <f>$F$2*$D$2*$E$2</f>
        <v>0.047946375000000006</v>
      </c>
      <c r="I28" s="4">
        <f>H28*F28</f>
        <v>1.0426803468859327</v>
      </c>
      <c r="J28" s="4">
        <f>G28*C28</f>
        <v>2.4435000000000002</v>
      </c>
      <c r="K28" s="4">
        <f>I28/(J28*D28)</f>
        <v>0.13243821182891416</v>
      </c>
    </row>
    <row r="29" spans="2:11" ht="12.75">
      <c r="B29">
        <v>40</v>
      </c>
      <c r="C29" s="4">
        <v>0.31</v>
      </c>
      <c r="D29" s="4">
        <v>3.339</v>
      </c>
      <c r="E29" s="4">
        <v>1290</v>
      </c>
      <c r="F29" s="4">
        <f>$B$2/$C$2*E29</f>
        <v>22.514747353666667</v>
      </c>
      <c r="G29" s="4">
        <v>9.05</v>
      </c>
      <c r="H29" s="4">
        <f>$F$2*$D$2*$E$2</f>
        <v>0.047946375000000006</v>
      </c>
      <c r="I29" s="4">
        <f>H29*F29</f>
        <v>1.0795005196491598</v>
      </c>
      <c r="J29" s="4">
        <f>G29*C29</f>
        <v>2.8055000000000003</v>
      </c>
      <c r="K29" s="4">
        <f>I29/(J29*D29)</f>
        <v>0.11523811975344923</v>
      </c>
    </row>
    <row r="30" spans="2:11" ht="12.75">
      <c r="B30">
        <v>40</v>
      </c>
      <c r="C30" s="4">
        <v>0.29</v>
      </c>
      <c r="D30" s="4">
        <v>4.169</v>
      </c>
      <c r="E30" s="4">
        <v>1619</v>
      </c>
      <c r="F30" s="4">
        <f>$B$2/$C$2*E30</f>
        <v>28.256880593477778</v>
      </c>
      <c r="G30" s="4">
        <v>9.05</v>
      </c>
      <c r="H30" s="4">
        <f>$F$2*$D$2*$E$2</f>
        <v>0.047946375000000006</v>
      </c>
      <c r="I30" s="4">
        <f>H30*F30</f>
        <v>1.3548149932651083</v>
      </c>
      <c r="J30" s="4">
        <f>G30*C30</f>
        <v>2.6245</v>
      </c>
      <c r="K30" s="4">
        <f>I30/(J30*D30)</f>
        <v>0.12382305702429275</v>
      </c>
    </row>
    <row r="31" spans="2:11" ht="12.75">
      <c r="B31">
        <v>40</v>
      </c>
      <c r="C31" s="4">
        <v>0.3</v>
      </c>
      <c r="D31" s="4">
        <v>3.297</v>
      </c>
      <c r="E31" s="4">
        <v>1276</v>
      </c>
      <c r="F31" s="4">
        <f>$B$2/$C$2*E31</f>
        <v>22.270401258355555</v>
      </c>
      <c r="G31" s="4">
        <v>9.05</v>
      </c>
      <c r="H31" s="4">
        <f>$F$2*$D$2*$E$2</f>
        <v>0.047946375000000006</v>
      </c>
      <c r="I31" s="4">
        <f>H31*F31</f>
        <v>1.0677850101335875</v>
      </c>
      <c r="J31" s="4">
        <f>G31*C31</f>
        <v>2.7150000000000003</v>
      </c>
      <c r="K31" s="4">
        <f>I31/(J31*D31)</f>
        <v>0.11928752799253156</v>
      </c>
    </row>
    <row r="32" spans="2:11" ht="12.75">
      <c r="B32">
        <v>40</v>
      </c>
      <c r="C32" s="4">
        <v>0.32</v>
      </c>
      <c r="D32" s="4">
        <v>5.662</v>
      </c>
      <c r="E32" s="4">
        <v>2211</v>
      </c>
      <c r="F32" s="4">
        <f>$B$2/$C$2*E32</f>
        <v>38.58922976663333</v>
      </c>
      <c r="G32" s="4">
        <v>9.05</v>
      </c>
      <c r="H32" s="4">
        <f>$F$2*$D$2*$E$2</f>
        <v>0.047946375000000006</v>
      </c>
      <c r="I32" s="4">
        <f>H32*F32</f>
        <v>1.8502136813521644</v>
      </c>
      <c r="J32" s="4">
        <f>G32*C32</f>
        <v>2.8960000000000004</v>
      </c>
      <c r="K32" s="4">
        <f>I32/(J32*D32)</f>
        <v>0.11283750259509481</v>
      </c>
    </row>
    <row r="33" spans="1:12" ht="12.75">
      <c r="A33" s="5" t="s">
        <v>14</v>
      </c>
      <c r="B33" s="1">
        <f>AVERAGE(B28:B32)</f>
        <v>40</v>
      </c>
      <c r="C33" s="4">
        <f>AVERAGE(C28:C32)</f>
        <v>0.29800000000000004</v>
      </c>
      <c r="D33" s="4"/>
      <c r="E33" s="4"/>
      <c r="F33" s="4"/>
      <c r="G33" s="4">
        <f>AVERAGE(G28:G32)</f>
        <v>9.05</v>
      </c>
      <c r="H33" s="4">
        <f>AVERAGE(H28:H32)</f>
        <v>0.047946375000000006</v>
      </c>
      <c r="I33" s="4">
        <f>AVERAGE(I28:I32)</f>
        <v>1.2789989102571906</v>
      </c>
      <c r="J33" s="4">
        <f>AVERAGE(J28:J32)</f>
        <v>2.6969000000000003</v>
      </c>
      <c r="K33" s="4">
        <f>AVERAGE(K28:K32)</f>
        <v>0.12072488383885652</v>
      </c>
      <c r="L33" s="13">
        <f>K33*100</f>
        <v>12.072488383885652</v>
      </c>
    </row>
    <row r="34" spans="3:11" ht="12.75"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2" t="s">
        <v>4</v>
      </c>
      <c r="C35" s="6" t="s">
        <v>5</v>
      </c>
      <c r="D35" s="6" t="s">
        <v>6</v>
      </c>
      <c r="E35" s="6" t="s">
        <v>7</v>
      </c>
      <c r="F35" s="6" t="s">
        <v>8</v>
      </c>
      <c r="G35" s="6" t="s">
        <v>9</v>
      </c>
      <c r="H35" s="7" t="s">
        <v>10</v>
      </c>
      <c r="I35" s="6" t="s">
        <v>11</v>
      </c>
      <c r="J35" s="6" t="s">
        <v>12</v>
      </c>
      <c r="K35" s="6" t="s">
        <v>13</v>
      </c>
    </row>
    <row r="36" spans="2:11" ht="12.75">
      <c r="B36">
        <v>50</v>
      </c>
      <c r="C36" s="4">
        <v>0.34</v>
      </c>
      <c r="D36" s="4">
        <v>3.32</v>
      </c>
      <c r="E36" s="4">
        <v>1598</v>
      </c>
      <c r="F36" s="4">
        <f>$B$2/$C$2*E36</f>
        <v>27.89036145051111</v>
      </c>
      <c r="G36" s="4">
        <v>9.05</v>
      </c>
      <c r="H36" s="4">
        <f>$F$2*$D$2*$E$2</f>
        <v>0.047946375000000006</v>
      </c>
      <c r="I36" s="4">
        <f>H36*F36</f>
        <v>1.33724172899175</v>
      </c>
      <c r="J36" s="4">
        <f>G36*C36</f>
        <v>3.0770000000000004</v>
      </c>
      <c r="K36" s="4">
        <f>I36/(J36*D36)</f>
        <v>0.13090141479062986</v>
      </c>
    </row>
    <row r="37" spans="2:11" ht="12.75">
      <c r="B37">
        <v>50</v>
      </c>
      <c r="C37" s="4">
        <v>0.37</v>
      </c>
      <c r="D37" s="4">
        <v>2.69</v>
      </c>
      <c r="E37" s="4">
        <v>1281</v>
      </c>
      <c r="F37" s="4">
        <f>$B$2/$C$2*E37</f>
        <v>22.357667720966667</v>
      </c>
      <c r="G37" s="4">
        <v>9.05</v>
      </c>
      <c r="H37" s="4">
        <f>$F$2*$D$2*$E$2</f>
        <v>0.047946375000000006</v>
      </c>
      <c r="I37" s="4">
        <f>H37*F37</f>
        <v>1.0719691206748634</v>
      </c>
      <c r="J37" s="4">
        <f>G37*C37</f>
        <v>3.3485</v>
      </c>
      <c r="K37" s="4">
        <f>I37/(J37*D37)</f>
        <v>0.11900896874701855</v>
      </c>
    </row>
    <row r="38" spans="2:11" ht="12.75">
      <c r="B38">
        <v>50</v>
      </c>
      <c r="C38" s="4">
        <v>0.33</v>
      </c>
      <c r="D38" s="4">
        <v>3.451</v>
      </c>
      <c r="E38" s="4">
        <v>1673</v>
      </c>
      <c r="F38" s="4">
        <f>$B$2/$C$2*E38</f>
        <v>29.19935838967778</v>
      </c>
      <c r="G38" s="4">
        <v>9.05</v>
      </c>
      <c r="H38" s="4">
        <f>$F$2*$D$2*$E$2</f>
        <v>0.047946375000000006</v>
      </c>
      <c r="I38" s="4">
        <f>H38*F38</f>
        <v>1.4000033871108872</v>
      </c>
      <c r="J38" s="4">
        <f>G38*C38</f>
        <v>2.9865000000000004</v>
      </c>
      <c r="K38" s="4">
        <f>I38/(J38*D38)</f>
        <v>0.1358381030207155</v>
      </c>
    </row>
    <row r="39" spans="2:11" ht="12.75">
      <c r="B39">
        <v>50</v>
      </c>
      <c r="C39" s="4">
        <v>0.32</v>
      </c>
      <c r="D39" s="4">
        <v>2.435</v>
      </c>
      <c r="E39" s="4">
        <v>1160</v>
      </c>
      <c r="F39" s="4">
        <f>$B$2/$C$2*E39</f>
        <v>20.245819325777777</v>
      </c>
      <c r="G39" s="4">
        <v>9.05</v>
      </c>
      <c r="H39" s="4">
        <f>$F$2*$D$2*$E$2</f>
        <v>0.047946375000000006</v>
      </c>
      <c r="I39" s="4">
        <f>H39*F39</f>
        <v>0.9707136455759886</v>
      </c>
      <c r="J39" s="4">
        <f>G39*C39</f>
        <v>2.8960000000000004</v>
      </c>
      <c r="K39" s="4">
        <f>I39/(J39*D39)</f>
        <v>0.13765551374068155</v>
      </c>
    </row>
    <row r="40" spans="2:11" ht="12.75">
      <c r="B40">
        <v>50</v>
      </c>
      <c r="C40" s="4">
        <v>0.34</v>
      </c>
      <c r="D40" s="4">
        <v>5.039</v>
      </c>
      <c r="E40" s="4">
        <v>2452</v>
      </c>
      <c r="F40" s="4">
        <f>$B$2/$C$2*E40</f>
        <v>42.79547326448889</v>
      </c>
      <c r="G40" s="4">
        <v>9.05</v>
      </c>
      <c r="H40" s="4">
        <f>$F$2*$D$2*$E$2</f>
        <v>0.047946375000000006</v>
      </c>
      <c r="I40" s="4">
        <f>H40*F40</f>
        <v>2.051887809441659</v>
      </c>
      <c r="J40" s="4">
        <f>G40*C40</f>
        <v>3.0770000000000004</v>
      </c>
      <c r="K40" s="4">
        <f>I40/(J40*D40)</f>
        <v>0.13233714365883442</v>
      </c>
    </row>
    <row r="41" spans="1:12" ht="12.75">
      <c r="A41" s="5" t="s">
        <v>14</v>
      </c>
      <c r="B41" s="1">
        <f>AVERAGE(B36:B40)</f>
        <v>50</v>
      </c>
      <c r="C41" s="4">
        <f>AVERAGE(C36:C40)</f>
        <v>0.34</v>
      </c>
      <c r="D41" s="4"/>
      <c r="E41" s="4"/>
      <c r="F41" s="4"/>
      <c r="G41" s="4">
        <f>AVERAGE(G36:G40)</f>
        <v>9.05</v>
      </c>
      <c r="H41" s="4">
        <f>AVERAGE(H36:H40)</f>
        <v>0.047946375000000006</v>
      </c>
      <c r="I41" s="4">
        <f>AVERAGE(I36:I40)</f>
        <v>1.3663631383590296</v>
      </c>
      <c r="J41" s="4">
        <f>AVERAGE(J36:J40)</f>
        <v>3.0770000000000004</v>
      </c>
      <c r="K41" s="4">
        <f>AVERAGE(K36:K40)</f>
        <v>0.13114822879157598</v>
      </c>
      <c r="L41" s="13">
        <f>K41*100</f>
        <v>13.114822879157598</v>
      </c>
    </row>
    <row r="42" spans="3:11" ht="12.75">
      <c r="C42" s="4"/>
      <c r="D42" s="4"/>
      <c r="E42" s="4"/>
      <c r="F42" s="4"/>
      <c r="G42" s="4"/>
      <c r="H42" s="4"/>
      <c r="I42" s="4"/>
      <c r="J42" s="4"/>
      <c r="K42" s="4"/>
    </row>
    <row r="43" spans="2:11" ht="12.75">
      <c r="B43" s="2" t="s">
        <v>4</v>
      </c>
      <c r="C43" s="6" t="s">
        <v>5</v>
      </c>
      <c r="D43" s="6" t="s">
        <v>6</v>
      </c>
      <c r="E43" s="6" t="s">
        <v>7</v>
      </c>
      <c r="F43" s="6" t="s">
        <v>8</v>
      </c>
      <c r="G43" s="6" t="s">
        <v>9</v>
      </c>
      <c r="H43" s="7" t="s">
        <v>10</v>
      </c>
      <c r="I43" s="6" t="s">
        <v>11</v>
      </c>
      <c r="J43" s="6" t="s">
        <v>12</v>
      </c>
      <c r="K43" s="6" t="s">
        <v>13</v>
      </c>
    </row>
    <row r="44" spans="2:11" ht="12.75">
      <c r="B44">
        <v>60</v>
      </c>
      <c r="C44" s="4">
        <v>0.36</v>
      </c>
      <c r="D44" s="4">
        <v>3.317</v>
      </c>
      <c r="E44" s="4">
        <v>1914</v>
      </c>
      <c r="F44" s="4">
        <f>$B$2/$C$2*E44</f>
        <v>33.40560188753334</v>
      </c>
      <c r="G44" s="4">
        <v>9.05</v>
      </c>
      <c r="H44" s="4">
        <f>$F$2*$D$2*$E$2</f>
        <v>0.047946375000000006</v>
      </c>
      <c r="I44" s="4">
        <f>H44*F44</f>
        <v>1.6016775152003815</v>
      </c>
      <c r="J44" s="4">
        <f>G44*C44</f>
        <v>3.258</v>
      </c>
      <c r="K44" s="4">
        <f>I44/(J44*D44)</f>
        <v>0.14821034812759143</v>
      </c>
    </row>
    <row r="45" spans="2:11" ht="12.75">
      <c r="B45">
        <v>60</v>
      </c>
      <c r="C45" s="4">
        <v>0.35</v>
      </c>
      <c r="D45" s="4">
        <v>3.311</v>
      </c>
      <c r="E45" s="4">
        <v>1900</v>
      </c>
      <c r="F45" s="4">
        <f>$B$2/$C$2*E45</f>
        <v>33.16125579222222</v>
      </c>
      <c r="G45" s="4">
        <v>9.05</v>
      </c>
      <c r="H45" s="4">
        <f>$F$2*$D$2*$E$2</f>
        <v>0.047946375000000006</v>
      </c>
      <c r="I45" s="4">
        <f>H45*F45</f>
        <v>1.589962005684809</v>
      </c>
      <c r="J45" s="4">
        <f>G45*C45</f>
        <v>3.1675</v>
      </c>
      <c r="K45" s="4">
        <f>I45/(J45*D45)</f>
        <v>0.15160409843200992</v>
      </c>
    </row>
    <row r="46" spans="2:11" ht="12.75">
      <c r="B46">
        <v>60</v>
      </c>
      <c r="C46" s="4">
        <v>0.35</v>
      </c>
      <c r="D46" s="4">
        <v>3.234</v>
      </c>
      <c r="E46" s="4">
        <v>1859</v>
      </c>
      <c r="F46" s="4">
        <f>$B$2/$C$2*E46</f>
        <v>32.445670798811115</v>
      </c>
      <c r="G46" s="4">
        <v>9.05</v>
      </c>
      <c r="H46" s="4">
        <f>$F$2*$D$2*$E$2</f>
        <v>0.047946375000000006</v>
      </c>
      <c r="I46" s="4">
        <f>H46*F46</f>
        <v>1.5556522992463475</v>
      </c>
      <c r="J46" s="4">
        <f>G46*C46</f>
        <v>3.1675</v>
      </c>
      <c r="K46" s="4">
        <f>I46/(J46*D46)</f>
        <v>0.15186437113232554</v>
      </c>
    </row>
    <row r="47" spans="2:11" ht="12.75">
      <c r="B47">
        <v>60</v>
      </c>
      <c r="C47" s="4">
        <v>0.36</v>
      </c>
      <c r="D47" s="4">
        <v>2.108</v>
      </c>
      <c r="E47" s="4">
        <v>1194</v>
      </c>
      <c r="F47" s="4">
        <f>$B$2/$C$2*E47</f>
        <v>20.839231271533333</v>
      </c>
      <c r="G47" s="4">
        <v>9.05</v>
      </c>
      <c r="H47" s="4">
        <f>$F$2*$D$2*$E$2</f>
        <v>0.047946375000000006</v>
      </c>
      <c r="I47" s="4">
        <f>H47*F47</f>
        <v>0.9991655972566641</v>
      </c>
      <c r="J47" s="4">
        <f>G47*C47</f>
        <v>3.258</v>
      </c>
      <c r="K47" s="4">
        <f>I47/(J47*D47)</f>
        <v>0.14548418507656297</v>
      </c>
    </row>
    <row r="48" spans="2:11" ht="12.75">
      <c r="B48">
        <v>60</v>
      </c>
      <c r="C48" s="4">
        <v>0.36</v>
      </c>
      <c r="D48" s="4">
        <v>4.384</v>
      </c>
      <c r="E48" s="4">
        <v>2539</v>
      </c>
      <c r="F48" s="4">
        <f>$B$2/$C$2*E48</f>
        <v>44.31390971392222</v>
      </c>
      <c r="G48" s="4">
        <v>9.05</v>
      </c>
      <c r="H48" s="4">
        <f>$F$2*$D$2*$E$2</f>
        <v>0.047946375000000006</v>
      </c>
      <c r="I48" s="4">
        <f>H48*F48</f>
        <v>2.124691332859858</v>
      </c>
      <c r="J48" s="4">
        <f>G48*C48</f>
        <v>3.258</v>
      </c>
      <c r="K48" s="4">
        <f>I48/(J48*D48)</f>
        <v>0.14875590719278442</v>
      </c>
    </row>
    <row r="49" spans="1:12" ht="12.75">
      <c r="A49" s="5" t="s">
        <v>14</v>
      </c>
      <c r="B49" s="1">
        <f>AVERAGE(B44:B48)</f>
        <v>60</v>
      </c>
      <c r="C49" s="4">
        <f>AVERAGE(C44:C48)</f>
        <v>0.356</v>
      </c>
      <c r="D49" s="4"/>
      <c r="E49" s="4"/>
      <c r="F49" s="4"/>
      <c r="G49" s="4">
        <f>AVERAGE(G44:G48)</f>
        <v>9.05</v>
      </c>
      <c r="H49" s="4">
        <f>AVERAGE(H44:H48)</f>
        <v>0.047946375000000006</v>
      </c>
      <c r="I49" s="4">
        <f>AVERAGE(I44:I48)</f>
        <v>1.574229750049612</v>
      </c>
      <c r="J49" s="4">
        <f>AVERAGE(J44:J48)</f>
        <v>3.2217999999999996</v>
      </c>
      <c r="K49" s="4">
        <f>AVERAGE(K44:K48)</f>
        <v>0.14918378199225485</v>
      </c>
      <c r="L49" s="13">
        <f>K49*100</f>
        <v>14.918378199225485</v>
      </c>
    </row>
    <row r="50" spans="3:11" ht="12.75"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2" t="s">
        <v>4</v>
      </c>
      <c r="C51" s="6" t="s">
        <v>5</v>
      </c>
      <c r="D51" s="6" t="s">
        <v>6</v>
      </c>
      <c r="E51" s="6" t="s">
        <v>7</v>
      </c>
      <c r="F51" s="6" t="s">
        <v>8</v>
      </c>
      <c r="G51" s="6" t="s">
        <v>9</v>
      </c>
      <c r="H51" s="7" t="s">
        <v>10</v>
      </c>
      <c r="I51" s="6" t="s">
        <v>11</v>
      </c>
      <c r="J51" s="6" t="s">
        <v>12</v>
      </c>
      <c r="K51" s="6" t="s">
        <v>13</v>
      </c>
    </row>
    <row r="52" spans="2:11" ht="12.75">
      <c r="B52">
        <v>70</v>
      </c>
      <c r="C52" s="4">
        <v>0.39</v>
      </c>
      <c r="D52" s="4">
        <v>3.361</v>
      </c>
      <c r="E52" s="4">
        <v>2247</v>
      </c>
      <c r="F52" s="4">
        <f>$B$2/$C$2*E52</f>
        <v>39.21754829743333</v>
      </c>
      <c r="G52" s="4">
        <v>9.05</v>
      </c>
      <c r="H52" s="4">
        <f>$F$2*$D$2*$E$2</f>
        <v>0.047946375000000006</v>
      </c>
      <c r="I52" s="4">
        <f>H52*F52</f>
        <v>1.8803392772493503</v>
      </c>
      <c r="J52" s="4">
        <f>G52*C52</f>
        <v>3.5295000000000005</v>
      </c>
      <c r="K52" s="4">
        <f>I52/(J52*D52)</f>
        <v>0.15850921644859778</v>
      </c>
    </row>
    <row r="53" spans="2:11" ht="12.75">
      <c r="B53">
        <v>70</v>
      </c>
      <c r="C53" s="4">
        <v>0.4</v>
      </c>
      <c r="D53" s="4">
        <v>1.533</v>
      </c>
      <c r="E53" s="4">
        <v>985</v>
      </c>
      <c r="F53" s="4">
        <f>$B$2/$C$2*E53</f>
        <v>17.19149313438889</v>
      </c>
      <c r="G53" s="4">
        <v>9.05</v>
      </c>
      <c r="H53" s="4">
        <f>$F$2*$D$2*$E$2</f>
        <v>0.047946375000000006</v>
      </c>
      <c r="I53" s="4">
        <f>H53*F53</f>
        <v>0.8242697766313352</v>
      </c>
      <c r="J53" s="4">
        <f>G53*C53</f>
        <v>3.6200000000000006</v>
      </c>
      <c r="K53" s="4">
        <f>I53/(J53*D53)</f>
        <v>0.14853152858680574</v>
      </c>
    </row>
    <row r="54" spans="2:11" ht="12.75">
      <c r="B54">
        <v>70</v>
      </c>
      <c r="C54" s="4">
        <v>0.41</v>
      </c>
      <c r="D54" s="4">
        <v>2.581</v>
      </c>
      <c r="E54" s="4">
        <v>1702</v>
      </c>
      <c r="F54" s="4">
        <f>$B$2/$C$2*E54</f>
        <v>29.705503872822224</v>
      </c>
      <c r="G54" s="4">
        <v>9.05</v>
      </c>
      <c r="H54" s="4">
        <f>$F$2*$D$2*$E$2</f>
        <v>0.047946375000000006</v>
      </c>
      <c r="I54" s="4">
        <f>H54*F54</f>
        <v>1.4242712282502867</v>
      </c>
      <c r="J54" s="4">
        <f>G54*C54</f>
        <v>3.7105</v>
      </c>
      <c r="K54" s="4">
        <f>I54/(J54*D54)</f>
        <v>0.14872098758351357</v>
      </c>
    </row>
    <row r="55" spans="2:11" ht="12.75">
      <c r="B55">
        <v>70</v>
      </c>
      <c r="C55" s="4">
        <v>0.4</v>
      </c>
      <c r="D55" s="4">
        <v>2.437</v>
      </c>
      <c r="E55" s="4">
        <v>1608</v>
      </c>
      <c r="F55" s="4">
        <f>$B$2/$C$2*E55</f>
        <v>28.064894375733335</v>
      </c>
      <c r="G55" s="4">
        <v>9.05</v>
      </c>
      <c r="H55" s="4">
        <f>$F$2*$D$2*$E$2</f>
        <v>0.047946375000000006</v>
      </c>
      <c r="I55" s="4">
        <f>H55*F55</f>
        <v>1.3456099500743015</v>
      </c>
      <c r="J55" s="4">
        <f>G55*C55</f>
        <v>3.6200000000000006</v>
      </c>
      <c r="K55" s="4">
        <f>I55/(J55*D55)</f>
        <v>0.15252993673435788</v>
      </c>
    </row>
    <row r="56" spans="2:11" ht="12.75">
      <c r="B56">
        <v>70</v>
      </c>
      <c r="C56" s="4">
        <v>0.39</v>
      </c>
      <c r="D56" s="4">
        <v>4.044</v>
      </c>
      <c r="E56" s="4">
        <v>2720</v>
      </c>
      <c r="F56" s="4">
        <f>$B$2/$C$2*E56</f>
        <v>47.47295566044445</v>
      </c>
      <c r="G56" s="4">
        <v>9.05</v>
      </c>
      <c r="H56" s="4">
        <f>$F$2*$D$2*$E$2</f>
        <v>0.047946375000000006</v>
      </c>
      <c r="I56" s="4">
        <f>H56*F56</f>
        <v>2.2761561344540424</v>
      </c>
      <c r="J56" s="4">
        <f>G56*C56</f>
        <v>3.5295000000000005</v>
      </c>
      <c r="K56" s="4">
        <f>I56/(J56*D56)</f>
        <v>0.15946953075974749</v>
      </c>
    </row>
    <row r="57" spans="1:12" ht="12.75">
      <c r="A57" s="5" t="s">
        <v>14</v>
      </c>
      <c r="B57" s="1">
        <f>AVERAGE(B52:B56)</f>
        <v>70</v>
      </c>
      <c r="C57" s="4">
        <f>AVERAGE(C52:C56)</f>
        <v>0.398</v>
      </c>
      <c r="D57" s="4"/>
      <c r="E57" s="4"/>
      <c r="F57" s="4"/>
      <c r="G57" s="4">
        <f>AVERAGE(G52:G56)</f>
        <v>9.05</v>
      </c>
      <c r="H57" s="4">
        <f>AVERAGE(H52:H56)</f>
        <v>0.047946375000000006</v>
      </c>
      <c r="I57" s="4">
        <f>AVERAGE(I52:I56)</f>
        <v>1.5501292733318632</v>
      </c>
      <c r="J57" s="4">
        <f>AVERAGE(J52:J56)</f>
        <v>3.6019000000000005</v>
      </c>
      <c r="K57" s="4">
        <f>AVERAGE(K52:K56)</f>
        <v>0.15355224002260448</v>
      </c>
      <c r="L57" s="13">
        <f>K57*100</f>
        <v>15.355224002260448</v>
      </c>
    </row>
    <row r="58" spans="3:11" ht="12.75">
      <c r="C58" s="4"/>
      <c r="D58" s="4"/>
      <c r="E58" s="4"/>
      <c r="F58" s="4"/>
      <c r="G58" s="4"/>
      <c r="H58" s="4"/>
      <c r="I58" s="4"/>
      <c r="J58" s="4"/>
      <c r="K58" s="4"/>
    </row>
    <row r="59" spans="2:11" ht="12.75">
      <c r="B59" s="2" t="s">
        <v>4</v>
      </c>
      <c r="C59" s="6" t="s">
        <v>5</v>
      </c>
      <c r="D59" s="6" t="s">
        <v>6</v>
      </c>
      <c r="E59" s="6" t="s">
        <v>7</v>
      </c>
      <c r="F59" s="6" t="s">
        <v>8</v>
      </c>
      <c r="G59" s="6" t="s">
        <v>9</v>
      </c>
      <c r="H59" s="7" t="s">
        <v>10</v>
      </c>
      <c r="I59" s="6" t="s">
        <v>11</v>
      </c>
      <c r="J59" s="6" t="s">
        <v>12</v>
      </c>
      <c r="K59" s="6" t="s">
        <v>13</v>
      </c>
    </row>
    <row r="60" spans="2:11" ht="12.75">
      <c r="B60">
        <v>80</v>
      </c>
      <c r="C60" s="4">
        <v>0.42</v>
      </c>
      <c r="D60" s="4">
        <v>2.081</v>
      </c>
      <c r="E60" s="4">
        <v>1477</v>
      </c>
      <c r="F60" s="4">
        <f>$B$2/$C$2*E60</f>
        <v>25.77851305532222</v>
      </c>
      <c r="G60" s="4">
        <v>9.05</v>
      </c>
      <c r="H60" s="4">
        <f>$F$2*$D$2*$E$2</f>
        <v>0.047946375000000006</v>
      </c>
      <c r="I60" s="4">
        <f>H60*F60</f>
        <v>1.2359862538928752</v>
      </c>
      <c r="J60" s="4">
        <f>G60*C60</f>
        <v>3.801</v>
      </c>
      <c r="K60" s="4">
        <f>I60/(J60*D60)</f>
        <v>0.15625851436865804</v>
      </c>
    </row>
    <row r="61" spans="2:11" ht="12.75">
      <c r="B61">
        <v>80</v>
      </c>
      <c r="C61" s="4">
        <v>0.4</v>
      </c>
      <c r="D61" s="4">
        <v>1.989</v>
      </c>
      <c r="E61" s="4">
        <v>1434</v>
      </c>
      <c r="F61" s="4">
        <f>$B$2/$C$2*E61</f>
        <v>25.028021476866666</v>
      </c>
      <c r="G61" s="4">
        <v>9.05</v>
      </c>
      <c r="H61" s="4">
        <f>$F$2*$D$2*$E$2</f>
        <v>0.047946375000000006</v>
      </c>
      <c r="I61" s="4">
        <f>H61*F61</f>
        <v>1.2000029032379032</v>
      </c>
      <c r="J61" s="4">
        <f>G61*C61</f>
        <v>3.6200000000000006</v>
      </c>
      <c r="K61" s="4">
        <f>I61/(J61*D61)</f>
        <v>0.16666290332157013</v>
      </c>
    </row>
    <row r="62" spans="2:11" ht="12.75">
      <c r="B62">
        <v>80</v>
      </c>
      <c r="C62" s="4">
        <v>0.43</v>
      </c>
      <c r="D62" s="4">
        <v>2.111</v>
      </c>
      <c r="E62" s="4">
        <v>1548</v>
      </c>
      <c r="F62" s="4">
        <f>$B$2/$C$2*E62</f>
        <v>27.0176968244</v>
      </c>
      <c r="G62" s="4">
        <v>9.05</v>
      </c>
      <c r="H62" s="4">
        <f>$F$2*$D$2*$E$2</f>
        <v>0.047946375000000006</v>
      </c>
      <c r="I62" s="4">
        <f>H62*F62</f>
        <v>1.2954006235789919</v>
      </c>
      <c r="J62" s="4">
        <f>G62*C62</f>
        <v>3.8915</v>
      </c>
      <c r="K62" s="4">
        <f>I62/(J62*D62)</f>
        <v>0.15768806853438502</v>
      </c>
    </row>
    <row r="63" spans="2:11" ht="12.75">
      <c r="B63">
        <v>80</v>
      </c>
      <c r="C63" s="4">
        <v>0.39</v>
      </c>
      <c r="D63" s="4">
        <v>1.891</v>
      </c>
      <c r="E63" s="4">
        <v>1366</v>
      </c>
      <c r="F63" s="4">
        <f>$B$2/$C$2*E63</f>
        <v>23.841197585355555</v>
      </c>
      <c r="G63" s="4">
        <v>9.05</v>
      </c>
      <c r="H63" s="4">
        <f>$F$2*$D$2*$E$2</f>
        <v>0.047946375000000006</v>
      </c>
      <c r="I63" s="4">
        <f>H63*F63</f>
        <v>1.1430989998765522</v>
      </c>
      <c r="J63" s="4">
        <f>G63*C63</f>
        <v>3.5295000000000005</v>
      </c>
      <c r="K63" s="4">
        <f>I63/(J63*D63)</f>
        <v>0.17126914501120713</v>
      </c>
    </row>
    <row r="64" spans="2:11" ht="12.75">
      <c r="B64">
        <v>80</v>
      </c>
      <c r="C64" s="4">
        <v>0.41</v>
      </c>
      <c r="D64" s="4">
        <v>3.184</v>
      </c>
      <c r="E64" s="4">
        <v>2370</v>
      </c>
      <c r="F64" s="4">
        <f>$B$2/$C$2*E64</f>
        <v>41.364303277666664</v>
      </c>
      <c r="G64" s="4">
        <v>9.05</v>
      </c>
      <c r="H64" s="4">
        <f>$F$2*$D$2*$E$2</f>
        <v>0.047946375000000006</v>
      </c>
      <c r="I64" s="4">
        <f>H64*F64</f>
        <v>1.9832683965647353</v>
      </c>
      <c r="J64" s="4">
        <f>G64*C64</f>
        <v>3.7105</v>
      </c>
      <c r="K64" s="4">
        <f>I64/(J64*D64)</f>
        <v>0.16787112328289602</v>
      </c>
    </row>
    <row r="65" spans="1:12" ht="12.75">
      <c r="A65" s="5" t="s">
        <v>14</v>
      </c>
      <c r="B65" s="1">
        <f>AVERAGE(B60:B64)</f>
        <v>80</v>
      </c>
      <c r="C65" s="4">
        <f>AVERAGE(C60:C64)</f>
        <v>0.41000000000000003</v>
      </c>
      <c r="D65" s="4"/>
      <c r="E65" s="4"/>
      <c r="F65" s="4"/>
      <c r="G65" s="4">
        <f>AVERAGE(G60:G64)</f>
        <v>9.05</v>
      </c>
      <c r="H65" s="4">
        <f>AVERAGE(H60:H64)</f>
        <v>0.047946375000000006</v>
      </c>
      <c r="I65" s="4">
        <f>AVERAGE(I60:I64)</f>
        <v>1.3715514354302116</v>
      </c>
      <c r="J65" s="4">
        <f>AVERAGE(J60:J64)</f>
        <v>3.7105000000000006</v>
      </c>
      <c r="K65" s="4">
        <f>AVERAGE(K60:K64)</f>
        <v>0.16394995090374326</v>
      </c>
      <c r="L65" s="13">
        <f>K65*100</f>
        <v>16.394995090374326</v>
      </c>
    </row>
    <row r="66" spans="3:11" ht="12.75">
      <c r="C66" s="4"/>
      <c r="D66" s="4"/>
      <c r="E66" s="4"/>
      <c r="F66" s="4"/>
      <c r="G66" s="4"/>
      <c r="H66" s="4"/>
      <c r="I66" s="4"/>
      <c r="J66" s="4"/>
      <c r="K66" s="4"/>
    </row>
    <row r="67" spans="2:11" ht="12.75">
      <c r="B67" s="2" t="s">
        <v>4</v>
      </c>
      <c r="C67" s="6" t="s">
        <v>5</v>
      </c>
      <c r="D67" s="6" t="s">
        <v>6</v>
      </c>
      <c r="E67" s="6" t="s">
        <v>7</v>
      </c>
      <c r="F67" s="6" t="s">
        <v>8</v>
      </c>
      <c r="G67" s="6" t="s">
        <v>9</v>
      </c>
      <c r="H67" s="7" t="s">
        <v>10</v>
      </c>
      <c r="I67" s="6" t="s">
        <v>11</v>
      </c>
      <c r="J67" s="6" t="s">
        <v>12</v>
      </c>
      <c r="K67" s="6" t="s">
        <v>13</v>
      </c>
    </row>
    <row r="68" spans="2:11" ht="12.75">
      <c r="B68">
        <v>90</v>
      </c>
      <c r="C68" s="4">
        <v>0.4</v>
      </c>
      <c r="D68" s="4">
        <v>3.186</v>
      </c>
      <c r="E68" s="4">
        <v>2414</v>
      </c>
      <c r="F68" s="4">
        <f>$B$2/$C$2*E68</f>
        <v>42.13224814864444</v>
      </c>
      <c r="G68" s="4">
        <v>9.05</v>
      </c>
      <c r="H68" s="4">
        <f>$F$2*$D$2*$E$2</f>
        <v>0.047946375000000006</v>
      </c>
      <c r="I68" s="4">
        <f>H68*F68</f>
        <v>2.0200885693279624</v>
      </c>
      <c r="J68" s="4">
        <f>G68*C68</f>
        <v>3.6200000000000006</v>
      </c>
      <c r="K68" s="4">
        <f>I68/(J68*D68)</f>
        <v>0.17515239058033266</v>
      </c>
    </row>
    <row r="69" spans="2:11" ht="12.75">
      <c r="B69">
        <v>90</v>
      </c>
      <c r="C69" s="4">
        <v>0.38</v>
      </c>
      <c r="D69" s="4">
        <v>3.372</v>
      </c>
      <c r="E69" s="4">
        <v>2617</v>
      </c>
      <c r="F69" s="4">
        <f>$B$2/$C$2*E69</f>
        <v>45.675266530655556</v>
      </c>
      <c r="G69" s="4">
        <v>9.05</v>
      </c>
      <c r="H69" s="4">
        <f>$F$2*$D$2*$E$2</f>
        <v>0.047946375000000006</v>
      </c>
      <c r="I69" s="4">
        <f>H69*F69</f>
        <v>2.1899634573037607</v>
      </c>
      <c r="J69" s="4">
        <f>G69*C69</f>
        <v>3.4390000000000005</v>
      </c>
      <c r="K69" s="4">
        <f>I69/(J69*D69)</f>
        <v>0.18885005963137239</v>
      </c>
    </row>
    <row r="70" spans="2:11" ht="12.75">
      <c r="B70">
        <v>90</v>
      </c>
      <c r="C70" s="4">
        <v>0.4</v>
      </c>
      <c r="D70" s="4">
        <v>4.212</v>
      </c>
      <c r="E70" s="4">
        <v>3184</v>
      </c>
      <c r="F70" s="4">
        <f>$B$2/$C$2*E70</f>
        <v>55.57128339075555</v>
      </c>
      <c r="G70" s="4">
        <v>9.05</v>
      </c>
      <c r="H70" s="4">
        <f>$F$2*$D$2*$E$2</f>
        <v>0.047946375000000006</v>
      </c>
      <c r="I70" s="4">
        <f>H70*F70</f>
        <v>2.6644415926844376</v>
      </c>
      <c r="J70" s="4">
        <f>G70*C70</f>
        <v>3.6200000000000006</v>
      </c>
      <c r="K70" s="4">
        <f>I70/(J70*D70)</f>
        <v>0.17474681603498277</v>
      </c>
    </row>
    <row r="71" spans="2:11" ht="12.75">
      <c r="B71">
        <v>90</v>
      </c>
      <c r="C71" s="4">
        <v>0.4</v>
      </c>
      <c r="D71" s="4">
        <v>4.176</v>
      </c>
      <c r="E71" s="4">
        <v>3164</v>
      </c>
      <c r="F71" s="4">
        <f>$B$2/$C$2*E71</f>
        <v>55.222217540311114</v>
      </c>
      <c r="G71" s="4">
        <v>9.05</v>
      </c>
      <c r="H71" s="4">
        <f>$F$2*$D$2*$E$2</f>
        <v>0.047946375000000006</v>
      </c>
      <c r="I71" s="4">
        <f>H71*F71</f>
        <v>2.6477051505193345</v>
      </c>
      <c r="J71" s="4">
        <f>G71*C71</f>
        <v>3.6200000000000006</v>
      </c>
      <c r="K71" s="4">
        <f>I71/(J71*D71)</f>
        <v>0.17514613567394674</v>
      </c>
    </row>
    <row r="72" spans="2:11" ht="12.75">
      <c r="B72">
        <v>90</v>
      </c>
      <c r="C72" s="8">
        <v>0.42</v>
      </c>
      <c r="D72" s="8">
        <v>3.163</v>
      </c>
      <c r="E72" s="8">
        <v>2395</v>
      </c>
      <c r="F72" s="4">
        <f>$B$2/$C$2*E72</f>
        <v>41.80063559072222</v>
      </c>
      <c r="G72" s="4">
        <v>9.05</v>
      </c>
      <c r="H72" s="4">
        <f>$F$2*$D$2*$E$2</f>
        <v>0.047946375000000006</v>
      </c>
      <c r="I72" s="4">
        <f>H72*F72</f>
        <v>2.0041889492711147</v>
      </c>
      <c r="J72" s="4">
        <f>G72*C72</f>
        <v>3.801</v>
      </c>
      <c r="K72" s="4">
        <f>I72/(J72*D72)</f>
        <v>0.16670230376593698</v>
      </c>
    </row>
    <row r="73" spans="1:12" ht="12.75">
      <c r="A73" s="5" t="s">
        <v>14</v>
      </c>
      <c r="B73" s="1">
        <f>AVERAGE(B68:B72)</f>
        <v>90</v>
      </c>
      <c r="C73" s="4">
        <f>AVERAGE(C68:C72)</f>
        <v>0.4</v>
      </c>
      <c r="D73" s="4"/>
      <c r="E73" s="4"/>
      <c r="F73" s="4"/>
      <c r="G73" s="4">
        <f>AVERAGE(G68:G72)</f>
        <v>9.05</v>
      </c>
      <c r="H73" s="4">
        <f>AVERAGE(H68:H72)</f>
        <v>0.047946375000000006</v>
      </c>
      <c r="I73" s="4">
        <f>AVERAGE(I68:I72)</f>
        <v>2.305277543821322</v>
      </c>
      <c r="J73" s="4">
        <f>AVERAGE(J68:J72)</f>
        <v>3.62</v>
      </c>
      <c r="K73" s="4">
        <f>AVERAGE(K68:K72)</f>
        <v>0.17611954113731432</v>
      </c>
      <c r="L73" s="13">
        <f>K73*100</f>
        <v>17.611954113731432</v>
      </c>
    </row>
    <row r="74" spans="3:11" ht="12.75">
      <c r="C74" s="4"/>
      <c r="D74" s="4"/>
      <c r="E74" s="4"/>
      <c r="F74" s="4"/>
      <c r="G74" s="4"/>
      <c r="H74" s="4"/>
      <c r="I74" s="4"/>
      <c r="J74" s="4"/>
      <c r="K74" s="4"/>
    </row>
    <row r="75" spans="2:11" ht="12.75">
      <c r="B75" s="2" t="s">
        <v>4</v>
      </c>
      <c r="C75" s="6" t="s">
        <v>5</v>
      </c>
      <c r="D75" s="6" t="s">
        <v>6</v>
      </c>
      <c r="E75" s="6" t="s">
        <v>7</v>
      </c>
      <c r="F75" s="6" t="s">
        <v>8</v>
      </c>
      <c r="G75" s="6" t="s">
        <v>9</v>
      </c>
      <c r="H75" s="7" t="s">
        <v>10</v>
      </c>
      <c r="I75" s="6" t="s">
        <v>11</v>
      </c>
      <c r="J75" s="6" t="s">
        <v>12</v>
      </c>
      <c r="K75" s="6" t="s">
        <v>13</v>
      </c>
    </row>
    <row r="76" spans="2:11" ht="12.75">
      <c r="B76">
        <v>100</v>
      </c>
      <c r="C76" s="4">
        <v>0.41</v>
      </c>
      <c r="D76" s="4">
        <v>4.785</v>
      </c>
      <c r="E76" s="4">
        <v>3686</v>
      </c>
      <c r="F76" s="4">
        <f>$B$2/$C$2*E76</f>
        <v>64.3328362369111</v>
      </c>
      <c r="G76" s="4">
        <v>9.05</v>
      </c>
      <c r="H76" s="4">
        <f>$F$2*$D$2*$E$2</f>
        <v>0.047946375000000006</v>
      </c>
      <c r="I76" s="4">
        <f>H76*F76</f>
        <v>3.084526291028529</v>
      </c>
      <c r="J76" s="4">
        <f>G76*C76</f>
        <v>3.7105</v>
      </c>
      <c r="K76" s="4">
        <f>I76/(J76*D76)</f>
        <v>0.17372971142941265</v>
      </c>
    </row>
    <row r="77" spans="2:11" ht="12.75">
      <c r="B77">
        <v>100</v>
      </c>
      <c r="C77" s="4">
        <v>0.42</v>
      </c>
      <c r="D77" s="4">
        <v>4.378</v>
      </c>
      <c r="E77" s="4">
        <v>3352</v>
      </c>
      <c r="F77" s="4">
        <f>$B$2/$C$2*E77</f>
        <v>58.50343653448889</v>
      </c>
      <c r="G77" s="4">
        <v>9.05</v>
      </c>
      <c r="H77" s="4">
        <f>$F$2*$D$2*$E$2</f>
        <v>0.047946375000000006</v>
      </c>
      <c r="I77" s="4">
        <f>H77*F77</f>
        <v>2.805027706871305</v>
      </c>
      <c r="J77" s="4">
        <f>G77*C77</f>
        <v>3.801</v>
      </c>
      <c r="K77" s="4">
        <f>I77/(J77*D77)</f>
        <v>0.16856349546104785</v>
      </c>
    </row>
    <row r="78" spans="2:11" ht="12.75">
      <c r="B78">
        <v>100</v>
      </c>
      <c r="C78" s="4">
        <v>0.42</v>
      </c>
      <c r="D78" s="4">
        <v>3.784</v>
      </c>
      <c r="E78" s="4">
        <v>2846</v>
      </c>
      <c r="F78" s="4">
        <f>$B$2/$C$2*E78</f>
        <v>49.672070518244446</v>
      </c>
      <c r="G78" s="4">
        <v>9.05</v>
      </c>
      <c r="H78" s="4">
        <f>$F$2*$D$2*$E$2</f>
        <v>0.047946375000000006</v>
      </c>
      <c r="I78" s="4">
        <f>H78*F78</f>
        <v>2.381595720094193</v>
      </c>
      <c r="J78" s="4">
        <f>G78*C78</f>
        <v>3.801</v>
      </c>
      <c r="K78" s="4">
        <f>I78/(J78*D78)</f>
        <v>0.1655842570703126</v>
      </c>
    </row>
    <row r="79" spans="2:11" ht="12.75">
      <c r="B79">
        <v>100</v>
      </c>
      <c r="C79" s="4">
        <v>0.42</v>
      </c>
      <c r="D79" s="4">
        <v>4.384</v>
      </c>
      <c r="E79" s="4">
        <v>3319</v>
      </c>
      <c r="F79" s="4">
        <f>$B$2/$C$2*E79</f>
        <v>57.927477881255555</v>
      </c>
      <c r="G79" s="4">
        <v>9.05</v>
      </c>
      <c r="H79" s="4">
        <f>$F$2*$D$2*$E$2</f>
        <v>0.047946375000000006</v>
      </c>
      <c r="I79" s="4">
        <f>H79*F79</f>
        <v>2.7774125772988847</v>
      </c>
      <c r="J79" s="4">
        <f>G79*C79</f>
        <v>3.801</v>
      </c>
      <c r="K79" s="4">
        <f>I79/(J79*D79)</f>
        <v>0.16667558295375617</v>
      </c>
    </row>
    <row r="80" spans="2:11" ht="12.75">
      <c r="B80">
        <v>100</v>
      </c>
      <c r="C80" s="4">
        <v>0.44</v>
      </c>
      <c r="D80" s="4">
        <v>3.84</v>
      </c>
      <c r="E80" s="4">
        <v>2662</v>
      </c>
      <c r="F80" s="4">
        <f>$B$2/$C$2*E80</f>
        <v>46.460664694155554</v>
      </c>
      <c r="G80" s="4">
        <v>9.05</v>
      </c>
      <c r="H80" s="4">
        <f>$F$2*$D$2*$E$2</f>
        <v>0.047946375000000006</v>
      </c>
      <c r="I80" s="4">
        <f>H80*F80</f>
        <v>2.227620452175243</v>
      </c>
      <c r="J80" s="4">
        <f>G80*C80</f>
        <v>3.982</v>
      </c>
      <c r="K80" s="4">
        <f>I80/(J80*D80)</f>
        <v>0.14568294644750615</v>
      </c>
    </row>
    <row r="81" spans="1:12" ht="12.75">
      <c r="A81" s="5" t="s">
        <v>14</v>
      </c>
      <c r="B81" s="1">
        <f>AVERAGE(B76:B80)</f>
        <v>100</v>
      </c>
      <c r="C81" s="4">
        <f>AVERAGE(C76:C80)</f>
        <v>0.422</v>
      </c>
      <c r="D81" s="4"/>
      <c r="E81" s="4"/>
      <c r="F81" s="4"/>
      <c r="G81" s="4">
        <f>AVERAGE(G76:G80)</f>
        <v>9.05</v>
      </c>
      <c r="H81" s="4">
        <f>AVERAGE(H76:H80)</f>
        <v>0.047946375000000006</v>
      </c>
      <c r="I81" s="4">
        <f>AVERAGE(I76:I80)</f>
        <v>2.655236549493631</v>
      </c>
      <c r="J81" s="4">
        <f>AVERAGE(J76:J80)</f>
        <v>3.8191</v>
      </c>
      <c r="K81" s="4">
        <f>AVERAGE(K76:K80)</f>
        <v>0.16404719867240708</v>
      </c>
      <c r="L81" s="13">
        <f>K81*100</f>
        <v>16.404719867240708</v>
      </c>
    </row>
    <row r="85" spans="2:5" ht="12.75">
      <c r="B85" s="9" t="s">
        <v>15</v>
      </c>
      <c r="C85" s="10" t="s">
        <v>16</v>
      </c>
      <c r="D85" s="12"/>
      <c r="E85" s="12"/>
    </row>
    <row r="86" spans="2:5" ht="12.75">
      <c r="B86">
        <v>10</v>
      </c>
      <c r="C86" s="4">
        <f>K9</f>
        <v>0.041703501273256234</v>
      </c>
      <c r="D86" s="13">
        <f>C86*100</f>
        <v>4.170350127325624</v>
      </c>
      <c r="E86" s="11"/>
    </row>
    <row r="87" spans="2:5" ht="12.75">
      <c r="B87">
        <v>20</v>
      </c>
      <c r="C87" s="4">
        <f>K17</f>
        <v>0.07460850866755946</v>
      </c>
      <c r="D87" s="13">
        <f aca="true" t="shared" si="0" ref="D87:D95">C87*100</f>
        <v>7.460850866755946</v>
      </c>
      <c r="E87" s="11"/>
    </row>
    <row r="88" spans="2:7" ht="12.75">
      <c r="B88">
        <v>30</v>
      </c>
      <c r="C88" s="4">
        <f>K25</f>
        <v>0.09636097725343432</v>
      </c>
      <c r="D88" s="13">
        <f t="shared" si="0"/>
        <v>9.636097725343431</v>
      </c>
      <c r="E88" s="11"/>
      <c r="G88" s="4"/>
    </row>
    <row r="89" spans="2:7" ht="12.75">
      <c r="B89">
        <v>40</v>
      </c>
      <c r="C89" s="4">
        <f>K33</f>
        <v>0.12072488383885652</v>
      </c>
      <c r="D89" s="13">
        <f t="shared" si="0"/>
        <v>12.072488383885652</v>
      </c>
      <c r="E89" s="11"/>
      <c r="F89" s="4"/>
      <c r="G89" s="4"/>
    </row>
    <row r="90" spans="2:7" ht="12.75">
      <c r="B90">
        <v>50</v>
      </c>
      <c r="C90" s="4">
        <f>K41</f>
        <v>0.13114822879157598</v>
      </c>
      <c r="D90" s="13">
        <f t="shared" si="0"/>
        <v>13.114822879157598</v>
      </c>
      <c r="E90" s="11"/>
      <c r="F90" s="4"/>
      <c r="G90" s="4"/>
    </row>
    <row r="91" spans="2:7" ht="12.75">
      <c r="B91">
        <v>60</v>
      </c>
      <c r="C91" s="4">
        <f>K49</f>
        <v>0.14918378199225485</v>
      </c>
      <c r="D91" s="13">
        <f t="shared" si="0"/>
        <v>14.918378199225485</v>
      </c>
      <c r="E91" s="11"/>
      <c r="F91" s="4"/>
      <c r="G91" s="4"/>
    </row>
    <row r="92" spans="2:7" ht="12.75">
      <c r="B92">
        <v>70</v>
      </c>
      <c r="C92" s="4">
        <f>K57</f>
        <v>0.15355224002260448</v>
      </c>
      <c r="D92" s="13">
        <f t="shared" si="0"/>
        <v>15.355224002260448</v>
      </c>
      <c r="E92" s="11"/>
      <c r="F92" s="4"/>
      <c r="G92" s="4"/>
    </row>
    <row r="93" spans="2:6" ht="12.75">
      <c r="B93">
        <v>80</v>
      </c>
      <c r="C93" s="4">
        <f>K65</f>
        <v>0.16394995090374326</v>
      </c>
      <c r="D93" s="13">
        <f t="shared" si="0"/>
        <v>16.394995090374326</v>
      </c>
      <c r="E93" s="11"/>
      <c r="F93" s="4"/>
    </row>
    <row r="94" spans="2:5" ht="12.75">
      <c r="B94">
        <v>90</v>
      </c>
      <c r="C94" s="4">
        <f>K73</f>
        <v>0.17611954113731432</v>
      </c>
      <c r="D94" s="13">
        <f t="shared" si="0"/>
        <v>17.611954113731432</v>
      </c>
      <c r="E94" s="11"/>
    </row>
    <row r="95" spans="2:5" ht="12.75">
      <c r="B95">
        <v>100</v>
      </c>
      <c r="C95" s="4">
        <f>K81</f>
        <v>0.16404719867240708</v>
      </c>
      <c r="D95" s="13">
        <f t="shared" si="0"/>
        <v>16.404719867240708</v>
      </c>
      <c r="E95" s="11"/>
    </row>
  </sheetData>
  <mergeCells count="1">
    <mergeCell ref="D85:E8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2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2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Zeben</cp:lastModifiedBy>
  <dcterms:created xsi:type="dcterms:W3CDTF">2007-09-22T14:10:53Z</dcterms:created>
  <dcterms:modified xsi:type="dcterms:W3CDTF">2007-09-22T22:22:41Z</dcterms:modified>
  <cp:category/>
  <cp:version/>
  <cp:contentType/>
  <cp:contentStatus/>
</cp:coreProperties>
</file>